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gif" ContentType="image/gif"/>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DieseArbeitsmappe" defaultThemeVersion="123820"/>
  <bookViews>
    <workbookView xWindow="360" yWindow="285" windowWidth="18555" windowHeight="10230"/>
  </bookViews>
  <sheets>
    <sheet name="Aufgabe" sheetId="2" r:id="rId1"/>
    <sheet name="Lösung" sheetId="1" r:id="rId2"/>
    <sheet name="Fallen" sheetId="4" state="veryHidden" r:id="rId3"/>
    <sheet name="Mehr" sheetId="3" state="veryHidden" r:id="rId4"/>
  </sheets>
  <definedNames>
    <definedName name="AusgangsListe">Lösung!$B$16:$B$22</definedName>
    <definedName name="Häufigste" localSheetId="0">MAX(COUNTIF(Aufgabe!$B$16:$B$22,Aufgabe!$B$16:$B$22))</definedName>
    <definedName name="Häufigste">MAX(COUNTIF(Lösung!$B$16:$B$22,Lösung!$B$16:$B$22))</definedName>
    <definedName name="Matrix" localSheetId="0">COUNTIF(Aufgabe!$B$16:$B$22,Aufgabe!$B$16:$B$22)</definedName>
    <definedName name="Matrix">COUNTIF(Lösung!$B$16:$B$22,Lösung!$B$16:$B$22)</definedName>
    <definedName name="Wie_oft" localSheetId="0">MAX(COUNTIF(Aufgabe!$B$16:$B$22,Aufgabe!$B$16:$B$22))</definedName>
    <definedName name="Wie_oft">MAX(COUNTIF(Lösung!$B$16:$B$22,Lösung!$B$16:$B$22))</definedName>
    <definedName name="ZeilenMatrix">ROW(Lösung!$B$16:$B$22)</definedName>
  </definedNames>
  <calcPr calcId="125725"/>
</workbook>
</file>

<file path=xl/calcChain.xml><?xml version="1.0" encoding="utf-8"?>
<calcChain xmlns="http://schemas.openxmlformats.org/spreadsheetml/2006/main">
  <c r="C260" i="4"/>
  <c r="C226"/>
  <c r="C182"/>
  <c r="C150"/>
  <c r="C130"/>
  <c r="C129"/>
  <c r="C128"/>
  <c r="C127"/>
  <c r="C102"/>
  <c r="C72"/>
  <c r="C71"/>
  <c r="C70"/>
  <c r="C69"/>
  <c r="C68"/>
  <c r="C67"/>
  <c r="C41"/>
  <c r="E25" i="1" a="1"/>
  <c r="E25" s="1"/>
  <c r="E23" a="1"/>
  <c r="E23" s="1"/>
  <c r="E22" a="1"/>
  <c r="E22" s="1"/>
  <c r="E18"/>
  <c r="E20"/>
  <c r="E16"/>
  <c r="H32" a="1"/>
  <c r="H32" s="1"/>
  <c r="H33"/>
  <c r="H37"/>
  <c r="E32"/>
  <c r="C32" a="1"/>
  <c r="C32" s="1"/>
  <c r="C35"/>
  <c r="B32" a="1"/>
  <c r="B32" s="1"/>
  <c r="G32" a="1"/>
  <c r="G32" s="1"/>
  <c r="D32"/>
  <c r="H38"/>
  <c r="H36"/>
  <c r="H34"/>
  <c r="C37"/>
  <c r="C33"/>
  <c r="C38"/>
  <c r="C36"/>
  <c r="C34"/>
  <c r="B34"/>
  <c r="B36"/>
  <c r="B33"/>
  <c r="H35" l="1"/>
  <c r="G38"/>
  <c r="G36"/>
  <c r="G37"/>
  <c r="B38"/>
  <c r="B35"/>
  <c r="G34"/>
  <c r="G33"/>
  <c r="G35"/>
  <c r="B37"/>
</calcChain>
</file>

<file path=xl/sharedStrings.xml><?xml version="1.0" encoding="utf-8"?>
<sst xmlns="http://schemas.openxmlformats.org/spreadsheetml/2006/main" count="290" uniqueCount="189">
  <si>
    <t>Berlin</t>
  </si>
  <si>
    <t>Brandenburg</t>
  </si>
  <si>
    <t>Karlsruhe</t>
  </si>
  <si>
    <t>Mehrfache Einträge</t>
  </si>
  <si>
    <t>Wert:</t>
  </si>
  <si>
    <t>Wie oft</t>
  </si>
  <si>
    <t>1.Position:</t>
  </si>
  <si>
    <t>Letzte Position:</t>
  </si>
  <si>
    <t>Matrix</t>
  </si>
  <si>
    <t>Max(Matrix)</t>
  </si>
  <si>
    <t>Matrix=Max(Matrix)</t>
  </si>
  <si>
    <t>Zeile(…)</t>
  </si>
  <si>
    <t>Liste</t>
  </si>
  <si>
    <t>Haseroth</t>
  </si>
  <si>
    <t>Zählenwenn ist eine Funktion die dazu dient, die Anzahl von Vorkommen in einer Liste zu ermitteln.</t>
  </si>
  <si>
    <t>Die Beispiele sollten selbsterklärend sein.</t>
  </si>
  <si>
    <t>A</t>
  </si>
  <si>
    <t>B</t>
  </si>
  <si>
    <t>C</t>
  </si>
  <si>
    <t>D</t>
  </si>
  <si>
    <t>E</t>
  </si>
  <si>
    <t>F</t>
  </si>
  <si>
    <t>Liste1</t>
  </si>
  <si>
    <t>Liste2</t>
  </si>
  <si>
    <t>Haus</t>
  </si>
  <si>
    <t>Maus</t>
  </si>
  <si>
    <t>Klaus</t>
  </si>
  <si>
    <t>Suche 1</t>
  </si>
  <si>
    <t>Suche 2</t>
  </si>
  <si>
    <t>Anzahl 1</t>
  </si>
  <si>
    <t>Anzahl 2</t>
  </si>
  <si>
    <t>&lt;&lt; Suchbegriff aus Zelle</t>
  </si>
  <si>
    <t>Anzahl 1 direkt</t>
  </si>
  <si>
    <t>Anzahl 2 direkt</t>
  </si>
  <si>
    <t>&lt;&lt; Suchbegriff in der Funktion</t>
  </si>
  <si>
    <t>Formeln der Tabelle</t>
  </si>
  <si>
    <t>B12 : =ZÄHLENWENN(B3:B7;B10)</t>
  </si>
  <si>
    <t>D12 : =ZÄHLENWENN(D3:D7;D10)</t>
  </si>
  <si>
    <t>B15 : =ZÄHLENWENN(B3:B7;3)</t>
  </si>
  <si>
    <t>D15 : =ZÄHLENWENN(D3:D7;"Haus")</t>
  </si>
  <si>
    <t>Der Baukasten</t>
  </si>
  <si>
    <t>Ausgangsliste</t>
  </si>
  <si>
    <t>kgrösste(Matrix)</t>
  </si>
  <si>
    <t>=MAX(Matrix)</t>
  </si>
  <si>
    <t>=INDEX(AusgangsListe;VERGLEICH(MAX(Matrix);Matrix;0))</t>
  </si>
  <si>
    <t>=VERGLEICH(MAX(Matrix);Matrix;0)</t>
  </si>
  <si>
    <t>{=MAX((Matrix=MAX(Matrix))*ZeilenMatrix)}</t>
  </si>
  <si>
    <t>2.letzte Position</t>
  </si>
  <si>
    <t>{=KGRÖSSTE(((Matrix=MAX(Matrix))*ZeilenMatrix);2)}</t>
  </si>
  <si>
    <t>Wieviel unterschiedliche?</t>
  </si>
  <si>
    <t>{=SUMME(1/Matrix)}</t>
  </si>
  <si>
    <t>2. letzte Position</t>
  </si>
  <si>
    <t>Wie oft?</t>
  </si>
  <si>
    <t>Gefährliche Funktionen</t>
  </si>
  <si>
    <t>Diesen Artikel wollte ich schon lange schreiben, konnte mich aber nicht so richtig entschließen wie.</t>
  </si>
  <si>
    <t>Heute habe ich einfach das Wie in den Wi(e)nd geschossen und mach einfach mal.</t>
  </si>
  <si>
    <t>Trotzdem ein Hinweis:</t>
  </si>
  <si>
    <t>Für den Excelanfänger ist dieser Artikel sicherlich nicht so verständlich.</t>
  </si>
  <si>
    <t>Er richtet sich mehr an diejenigen, die mit Funktionen häufiger arbeiten.</t>
  </si>
  <si>
    <t>So schön wie Excel ist, so gefährlich ist es auch. Also das nächste Raumfahrtprogramm würde ich nicht damit berechnen. Und viele andere Sachen auch nicht.</t>
  </si>
  <si>
    <t>Weiterhin möchte ich ausdrücklich darauf hinweisen, dass ich hier nur einige der Tücken aufzähle.</t>
  </si>
  <si>
    <t>Das liegt einfach daran, dass ich einmal ziemlich faul bin und zum zweiten nicht alle kenne.</t>
  </si>
  <si>
    <t>Immer wieder werde ich überrascht, was Excel so alles in Petto hält in Bezug auf seltsame Auswertungen. Auch verhalten sich Funktionen sehr unterschiedlich.</t>
  </si>
  <si>
    <t>Manche Funktionen arbeiten mit manchen Sachen anders.</t>
  </si>
  <si>
    <t>Viel Spass beim herausfinden welche wie wo was machen.</t>
  </si>
  <si>
    <t>Ich möchte Sie einfach ein wenig sensiblisieren, wie man das heute unter uns Superhypermanagern so nennt.</t>
  </si>
  <si>
    <t>(Früher hätte ich einfach gesagt: Eijjjj pass uff)</t>
  </si>
  <si>
    <t>Braves &gt; (&lt;) und böse &gt; (&lt;)</t>
  </si>
  <si>
    <t>Wir fangen ganz einfach an!</t>
  </si>
  <si>
    <t>Ein von jedermann geliebtes Element ist das Untersuchen auf Zahlengrößen.</t>
  </si>
  <si>
    <t>Bsp.:</t>
  </si>
  <si>
    <t>Zelle</t>
  </si>
  <si>
    <t>Formel</t>
  </si>
  <si>
    <t>E2</t>
  </si>
  <si>
    <t>Dies ist schön und wunderbar und funktioniert genau so wie gewünscht.</t>
  </si>
  <si>
    <t>Nehmen wir aber an, wir bekommen Texte von irgendwoher und wollen dort ein wenig zählen.</t>
  </si>
  <si>
    <t>Und nehmen wir weiter an, dass diese mit &lt; &gt; versehen sind und schon:</t>
  </si>
  <si>
    <t>G</t>
  </si>
  <si>
    <t>H</t>
  </si>
  <si>
    <t>&gt;Ast</t>
  </si>
  <si>
    <t>&lt;Ast</t>
  </si>
  <si>
    <t>&gt;Baum</t>
  </si>
  <si>
    <t>&lt;Baum</t>
  </si>
  <si>
    <t>&gt;Aber</t>
  </si>
  <si>
    <t>&lt;Aber</t>
  </si>
  <si>
    <t>&gt;Zaun</t>
  </si>
  <si>
    <t>&lt;Zaun</t>
  </si>
  <si>
    <t>&lt;Baum&gt;</t>
  </si>
  <si>
    <t>Baum</t>
  </si>
  <si>
    <t>&lt;Ast&gt;</t>
  </si>
  <si>
    <t>Aber</t>
  </si>
  <si>
    <t>&lt;Aber&gt;</t>
  </si>
  <si>
    <t>Zaun</t>
  </si>
  <si>
    <t>&lt;Zaun&gt;</t>
  </si>
  <si>
    <t>Zeichen</t>
  </si>
  <si>
    <t>Ascii</t>
  </si>
  <si>
    <t>&gt;</t>
  </si>
  <si>
    <t>D2</t>
  </si>
  <si>
    <t>H2</t>
  </si>
  <si>
    <t>D8</t>
  </si>
  <si>
    <t>H8</t>
  </si>
  <si>
    <t>C14</t>
  </si>
  <si>
    <t>C15</t>
  </si>
  <si>
    <r>
      <t xml:space="preserve">Wie wir sehen, gibt unsere geliebte </t>
    </r>
    <r>
      <rPr>
        <sz val="10"/>
        <color indexed="10"/>
        <rFont val="Arial"/>
        <family val="2"/>
      </rPr>
      <t>ZählenWenn</t>
    </r>
    <r>
      <rPr>
        <sz val="10"/>
        <rFont val="Arial"/>
        <family val="2"/>
      </rPr>
      <t xml:space="preserve"> Funktion alles mögliche zurück, nur nicht was wir glauben wollen zu können selbst gezählt zu haben ...</t>
    </r>
  </si>
  <si>
    <t>Dies was uns oben gefallen hat, schlägt hier zurück.</t>
  </si>
  <si>
    <t>Tatsächlich werden hier die Vergleiche genau so durchgeführt.</t>
  </si>
  <si>
    <t>Als Hilfe habe ich Ihnen die Zeichencodes für A und &gt; ausgegeben.</t>
  </si>
  <si>
    <t>In C2 untersuchen wir &gt;Ast was für Excel heißt: größer Ast. Yep</t>
  </si>
  <si>
    <t>Da aber A als Zeichencode (65) größer als &gt;(62) bekommen wir alles gezählt.</t>
  </si>
  <si>
    <t>Gerade das hellblaue Beispiel kann durchaus z.B. über Barcodes vorkommen.</t>
  </si>
  <si>
    <t>Hier haben wir den Fall &lt;</t>
  </si>
  <si>
    <t>&lt; hat den Ascii (Zeichencode) von 60.</t>
  </si>
  <si>
    <t>Wir vergleich kleiner Baum, Baum fängt mit B (66) an.</t>
  </si>
  <si>
    <t>Wuuuuuuuuupppps und Wooonnnnnnnnnnnnnnnnng</t>
  </si>
  <si>
    <t>Während man bei ZählenWenn noch schnell drüber stolpert, kann dies bei SummeWenn leicht übersehen werden, weil man Excel einfach glaubt:</t>
  </si>
  <si>
    <t>F2</t>
  </si>
  <si>
    <t>Fazit 1</t>
  </si>
  <si>
    <r>
      <t xml:space="preserve">Hüten Sie sich vor Ausdrücken, in welchen </t>
    </r>
    <r>
      <rPr>
        <b/>
        <sz val="10"/>
        <rFont val="Arial"/>
        <family val="2"/>
      </rPr>
      <t xml:space="preserve">Vergleichsoperatoren </t>
    </r>
    <r>
      <rPr>
        <sz val="10"/>
        <rFont val="Arial"/>
        <family val="2"/>
      </rPr>
      <t>vorkommen können.</t>
    </r>
  </si>
  <si>
    <t>Ich sehe Sternchen und mehr</t>
  </si>
  <si>
    <t>Ein weiteres Problem sind Suchmuster.</t>
  </si>
  <si>
    <t>Suchmuster die uns normalerweise helfen, sind in manchen Funktionen Gift, wenn diese in den Suchbegriffen vorkommen:</t>
  </si>
  <si>
    <t>Ha*</t>
  </si>
  <si>
    <t>Hans</t>
  </si>
  <si>
    <t>Ha?s</t>
  </si>
  <si>
    <t>Hammer</t>
  </si>
  <si>
    <t>E3</t>
  </si>
  <si>
    <t>E4</t>
  </si>
  <si>
    <t>E5</t>
  </si>
  <si>
    <t>Dies ist nun für den erfahrenen Suchmusteranwender leicht zu verstehen was passiert.</t>
  </si>
  <si>
    <t>Mit Ha* suchen wir alle Begriffe, die mit Ha beginnen.</t>
  </si>
  <si>
    <t>Mit Ha?s alle, die mit Ha beginnen, ein beliebiges Zeichen haben und dann ein s.</t>
  </si>
  <si>
    <t>Erhalten wir aber Daten mit Suchmustern, kann das sehr unangenehm sein, ein mögliches Szenario:</t>
  </si>
  <si>
    <t>*ABC*</t>
  </si>
  <si>
    <t>*ABCD*</t>
  </si>
  <si>
    <t>Auch dieses ist ein Problem, welches leicht aus Datenbanken oder Produktschlüsselnummern entstehen kann.</t>
  </si>
  <si>
    <t>Fazit 2:</t>
  </si>
  <si>
    <t>Tauchen Suchmuster in Begriffen auf, ist äußerste Vorsicht geboten.</t>
  </si>
  <si>
    <t>Ein kleines Schmankerl zwischendurch</t>
  </si>
  <si>
    <t>Sind Sie schon ein wenig gestählt?</t>
  </si>
  <si>
    <t>Sind Sie bereit für den ultimativen Test?</t>
  </si>
  <si>
    <t>Dann bitte ich Sie um eines: Schauen Sie sich erst das Problem an und versuchen Sie es selbst zu erklären, warum das Ergebnis so lautet und lesen Sie dann weiter.</t>
  </si>
  <si>
    <t>Ich versichere Ihnen, dass hier kein doppelter Boden drin ist. Ganz einfach Excel.</t>
  </si>
  <si>
    <t>Bilden Sie folgendes nach in Excel und fragen Sie sich, warum hier 0 dabei herauskommt:</t>
  </si>
  <si>
    <t>ABC~*D</t>
  </si>
  <si>
    <r>
      <t>Hey hey</t>
    </r>
    <r>
      <rPr>
        <sz val="10"/>
        <rFont val="Arial"/>
        <family val="2"/>
      </rPr>
      <t>,</t>
    </r>
  </si>
  <si>
    <t>ich sagte erst nachbauen und denken, bevor weiterlesen !!!</t>
  </si>
  <si>
    <t>Interner Tipp:</t>
  </si>
  <si>
    <r>
      <t xml:space="preserve">Wussten Sie eigentlich, dass </t>
    </r>
    <r>
      <rPr>
        <b/>
        <sz val="10"/>
        <rFont val="Arial"/>
        <family val="2"/>
      </rPr>
      <t>Sie</t>
    </r>
    <r>
      <rPr>
        <sz val="10"/>
        <rFont val="Arial"/>
        <family val="2"/>
      </rPr>
      <t xml:space="preserve"> an das Team von Online-Excel ein paar Worte richten können?</t>
    </r>
  </si>
  <si>
    <t>(Hoffentlich nette</t>
  </si>
  <si>
    <t>)</t>
  </si>
  <si>
    <t>Oben sehen Sie den Punkt "Feedback", klicken Sie einfach darauf oder direkt hier:</t>
  </si>
  <si>
    <t>Feedback</t>
  </si>
  <si>
    <t>Lösung und Lösung</t>
  </si>
  <si>
    <t>Tatsächlich führt uns dieses kleine und gemeine Beispiel zu einem Ansatz einer Lösung zumindest für Suchmuster.</t>
  </si>
  <si>
    <t>Die Ursache ist, dass die Tilde (~) eine Maskierung für Suchzeichen ist.</t>
  </si>
  <si>
    <t>In unserm Beispiel haben wir dadurch nach ABC*D gesucht aber nicht nach ABC~*D</t>
  </si>
  <si>
    <t>Mit diesem Wissen, könnten wir zumindest versuchen, für Suchmuster eine Lösung kreieren, in welcher wir im Suchmuster Tilde durch TildeTilde (~~) ersetzen und dann die Suchmuster duch ~Suchmuster.</t>
  </si>
  <si>
    <t>Oh Oh, ob ich den Satz selbst verstehen würde, wenn ich ihn nicht selbst geschrieben hätte ???</t>
  </si>
  <si>
    <t>So in der Art:</t>
  </si>
  <si>
    <t>Aber ich will Ihnen nicht verschweigen, dass bei doppel ~~ dies auch zu Problemen führen kann und was weiß ich noch wann sonst.</t>
  </si>
  <si>
    <t>Zumindest ist es testenswert.</t>
  </si>
  <si>
    <t>Ein wahrhafter Schuss in den Ofen</t>
  </si>
  <si>
    <t>In einem Forumsbeitrag wurde folgendes Szenario dargestellt:</t>
  </si>
  <si>
    <t>(Achtung, dieser Beitrag wurde im Jahre 2008 geschrieben, sollten Sie diesen Beitrag später lesen, ersetzen Sie bitte die 8 durch die Jahreszahl, also z.B. 3.1.9 oder 3.1.10)</t>
  </si>
  <si>
    <t>Das Problem wie es geschildert wurde im Jahr 2008:</t>
  </si>
  <si>
    <t xml:space="preserve">Die Spalte A ist als Text formatiert! </t>
  </si>
  <si>
    <t>Folgende Werte (hier verkürzt zur Darstellung) wurden eingetragen und die Formel eingegeben:</t>
  </si>
  <si>
    <t>B1</t>
  </si>
  <si>
    <t>Auf den ersten Blick ist diese völlig unverständlich, was hier passiert.</t>
  </si>
  <si>
    <t>Als DatumsvölligirritierterundgrumpfelmumpfelExcelWürg</t>
  </si>
  <si>
    <t>kam mir dies sofort spanisch (ne, excellianisch) vor.</t>
  </si>
  <si>
    <t>Ein typisches Möchtegern Excel Verhalten, welches sich hier extrem Negativ auswirkt.</t>
  </si>
  <si>
    <t>Bei der Eingabe von scheinbaren Datumcodes reagiert Excel und sagt:</t>
  </si>
  <si>
    <t>Eine Ziffer + Punkt + Ziffer sollte ein Datum sein. Wenn hinter der der zweiten Ziffer nichts folgt, ist es das aktuelle Jahr.</t>
  </si>
  <si>
    <t>Wissen wir alle, dass wir so ein Datum eingeben können.</t>
  </si>
  <si>
    <t>Richtig pervers ist aber, dass ZählenWenn und SummeWenn zumindest, dies genauso auswerten, obwohl wir die Zellen als Text formatiert haben und sagten:</t>
  </si>
  <si>
    <t>Liebes Excel, das ist ein TEXT - hallo, das ist ein TEXT.</t>
  </si>
  <si>
    <t>Den genannten Funktionen ist dies vollkommen Wurscht.</t>
  </si>
  <si>
    <t>Sie machen aus beiden Eingaben einfach den 3.1.2008 und die sind nunmal gleich.</t>
  </si>
  <si>
    <t>Fazit 3</t>
  </si>
  <si>
    <t>Genau aus diesem Beispiel heraus kann man sehen, dass man zumindest bei Textvergleichen (oder scheinbaren Textvergleichen) sich auf Excel überhaupt nicht verlassen kann.</t>
  </si>
  <si>
    <t>Was einen wo wie warum erwartet, ist eine Frage, die niemand beantworten kann.</t>
  </si>
  <si>
    <t>Zusammenfassung</t>
  </si>
  <si>
    <r>
      <t xml:space="preserve">Extrem anfällig sind </t>
    </r>
    <r>
      <rPr>
        <sz val="10"/>
        <color indexed="10"/>
        <rFont val="Arial"/>
        <family val="2"/>
      </rPr>
      <t>ZählenWenn</t>
    </r>
    <r>
      <rPr>
        <sz val="10"/>
        <rFont val="Arial"/>
        <family val="2"/>
      </rPr>
      <t xml:space="preserve"> und </t>
    </r>
    <r>
      <rPr>
        <sz val="10"/>
        <color indexed="10"/>
        <rFont val="Arial"/>
        <family val="2"/>
      </rPr>
      <t>SummeWenn</t>
    </r>
    <r>
      <rPr>
        <sz val="10"/>
        <rFont val="Arial"/>
        <family val="2"/>
      </rPr>
      <t>.</t>
    </r>
  </si>
  <si>
    <t>Ich liebe Excel aber da Excel einen solchen Spagat macht, zwischen Anwenderfreundlichkeit und Möglichkeiten, muss man ganz einfach sagen:</t>
  </si>
  <si>
    <t>Hier fehlt in den anfälligen Funktionen ein Zusatzparameter in der Art:</t>
  </si>
  <si>
    <t>Vergleiche den genauen Inhalt.</t>
  </si>
  <si>
    <t>Und ich hoffe, dass ich Sie einigermaßen darauf eingestellt habe:</t>
  </si>
  <si>
    <t>Aufpassen, nicht alles ist so , wie man glaubt zu denken und wie es dann wirklich ist.</t>
  </si>
</sst>
</file>

<file path=xl/styles.xml><?xml version="1.0" encoding="utf-8"?>
<styleSheet xmlns="http://schemas.openxmlformats.org/spreadsheetml/2006/main">
  <numFmts count="6">
    <numFmt numFmtId="164" formatCode="[&gt;1000]0.00,&quot; km&quot;;0.00&quot; m&quot;"/>
    <numFmt numFmtId="165" formatCode="0&quot;° C&quot;"/>
    <numFmt numFmtId="166" formatCode="0&quot; m²&quot;"/>
    <numFmt numFmtId="167" formatCode="0&quot; m³&quot;"/>
    <numFmt numFmtId="168" formatCode="[=1]&quot; 1 Tag&quot;;0&quot; Tage&quot;"/>
    <numFmt numFmtId="169" formatCode="&quot;Ø &quot;General"/>
  </numFmts>
  <fonts count="33">
    <font>
      <sz val="10"/>
      <name val="Arial"/>
    </font>
    <font>
      <sz val="10"/>
      <name val="Arial"/>
      <family val="2"/>
    </font>
    <font>
      <sz val="11"/>
      <color indexed="62"/>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sz val="11"/>
      <color indexed="17"/>
      <name val="Calibri"/>
      <family val="2"/>
    </font>
    <font>
      <sz val="11"/>
      <color indexed="16"/>
      <name val="Calibri"/>
      <family val="2"/>
    </font>
    <font>
      <sz val="11"/>
      <color indexed="60"/>
      <name val="Calibri"/>
      <family val="2"/>
    </font>
    <font>
      <b/>
      <sz val="11"/>
      <color indexed="8"/>
      <name val="Calibri"/>
      <family val="2"/>
    </font>
    <font>
      <b/>
      <sz val="11"/>
      <color indexed="63"/>
      <name val="Calibri"/>
      <family val="2"/>
    </font>
    <font>
      <b/>
      <sz val="11"/>
      <color indexed="53"/>
      <name val="Calibri"/>
      <family val="2"/>
    </font>
    <font>
      <sz val="11"/>
      <color indexed="53"/>
      <name val="Calibri"/>
      <family val="2"/>
    </font>
    <font>
      <b/>
      <sz val="11"/>
      <color indexed="9"/>
      <name val="Calibri"/>
      <family val="2"/>
    </font>
    <font>
      <sz val="11"/>
      <color indexed="10"/>
      <name val="Calibri"/>
      <family val="2"/>
    </font>
    <font>
      <sz val="10"/>
      <name val="Arial"/>
      <family val="2"/>
    </font>
    <font>
      <sz val="11"/>
      <color indexed="9"/>
      <name val="Calibri"/>
      <family val="2"/>
    </font>
    <font>
      <sz val="11"/>
      <color indexed="8"/>
      <name val="Calibri"/>
      <family val="2"/>
    </font>
    <font>
      <sz val="10"/>
      <name val="Arial"/>
      <family val="2"/>
    </font>
    <font>
      <b/>
      <sz val="16"/>
      <name val="Arial"/>
      <family val="2"/>
    </font>
    <font>
      <b/>
      <sz val="8"/>
      <name val="Arial"/>
      <family val="2"/>
    </font>
    <font>
      <b/>
      <sz val="10"/>
      <name val="Arial"/>
      <family val="2"/>
    </font>
    <font>
      <u/>
      <sz val="10"/>
      <color indexed="12"/>
      <name val="Arial"/>
      <family val="2"/>
    </font>
    <font>
      <b/>
      <sz val="10"/>
      <color indexed="8"/>
      <name val="Arial"/>
      <family val="2"/>
    </font>
    <font>
      <b/>
      <sz val="10"/>
      <color indexed="8"/>
      <name val="Arial"/>
      <family val="2"/>
    </font>
    <font>
      <sz val="10"/>
      <color indexed="8"/>
      <name val="Arial"/>
      <family val="2"/>
    </font>
    <font>
      <sz val="11"/>
      <color indexed="8"/>
      <name val="Calibri"/>
      <family val="2"/>
    </font>
    <font>
      <sz val="10"/>
      <color indexed="40"/>
      <name val="Arial"/>
      <family val="2"/>
    </font>
    <font>
      <b/>
      <sz val="12"/>
      <name val="Arial"/>
      <family val="2"/>
    </font>
    <font>
      <sz val="9"/>
      <name val="Arial"/>
      <family val="2"/>
    </font>
    <font>
      <sz val="10"/>
      <color indexed="10"/>
      <name val="Arial"/>
      <family val="2"/>
    </font>
    <font>
      <u/>
      <sz val="10"/>
      <color theme="10"/>
      <name val="Arial"/>
      <family val="2"/>
    </font>
  </fonts>
  <fills count="25">
    <fill>
      <patternFill patternType="none"/>
    </fill>
    <fill>
      <patternFill patternType="gray125"/>
    </fill>
    <fill>
      <patternFill patternType="solid">
        <fgColor indexed="54"/>
        <bgColor indexed="54"/>
      </patternFill>
    </fill>
    <fill>
      <patternFill patternType="solid">
        <fgColor indexed="31"/>
        <bgColor indexed="31"/>
      </patternFill>
    </fill>
    <fill>
      <patternFill patternType="solid">
        <fgColor indexed="44"/>
        <bgColor indexed="44"/>
      </patternFill>
    </fill>
    <fill>
      <patternFill patternType="solid">
        <fgColor indexed="25"/>
        <bgColor indexed="25"/>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42"/>
        <bgColor indexed="42"/>
      </patternFill>
    </fill>
    <fill>
      <patternFill patternType="solid">
        <fgColor indexed="49"/>
        <bgColor indexed="49"/>
      </patternFill>
    </fill>
    <fill>
      <patternFill patternType="solid">
        <fgColor indexed="27"/>
        <bgColor indexed="27"/>
      </patternFill>
    </fill>
    <fill>
      <patternFill patternType="solid">
        <fgColor indexed="52"/>
        <bgColor indexed="52"/>
      </patternFill>
    </fill>
    <fill>
      <patternFill patternType="solid">
        <fgColor indexed="47"/>
        <bgColor indexed="47"/>
      </patternFill>
    </fill>
    <fill>
      <patternFill patternType="solid">
        <fgColor indexed="9"/>
        <bgColor indexed="9"/>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3"/>
        <bgColor indexed="43"/>
      </patternFill>
    </fill>
    <fill>
      <patternFill patternType="solid">
        <fgColor indexed="45"/>
        <bgColor indexed="45"/>
      </patternFill>
    </fill>
    <fill>
      <patternFill patternType="solid">
        <fgColor indexed="13"/>
        <bgColor indexed="64"/>
      </patternFill>
    </fill>
    <fill>
      <patternFill patternType="solid">
        <fgColor indexed="22"/>
        <bgColor indexed="64"/>
      </patternFill>
    </fill>
    <fill>
      <patternFill patternType="solid">
        <fgColor indexed="43"/>
        <bgColor indexed="64"/>
      </patternFill>
    </fill>
    <fill>
      <patternFill patternType="solid">
        <fgColor indexed="27"/>
        <bgColor indexed="64"/>
      </patternFill>
    </fill>
    <fill>
      <patternFill patternType="solid">
        <fgColor indexed="9"/>
        <bgColor indexed="64"/>
      </patternFill>
    </fill>
  </fills>
  <borders count="26">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54"/>
      </top>
      <bottom style="double">
        <color indexed="54"/>
      </bottom>
      <diagonal/>
    </border>
    <border>
      <left style="thin">
        <color indexed="22"/>
      </left>
      <right style="thin">
        <color indexed="22"/>
      </right>
      <top style="thin">
        <color indexed="22"/>
      </top>
      <bottom style="thin">
        <color indexed="22"/>
      </bottom>
      <diagonal/>
    </border>
    <border>
      <left/>
      <right/>
      <top/>
      <bottom style="thick">
        <color indexed="54"/>
      </bottom>
      <diagonal/>
    </border>
    <border>
      <left/>
      <right/>
      <top/>
      <bottom style="thick">
        <color indexed="22"/>
      </bottom>
      <diagonal/>
    </border>
    <border>
      <left/>
      <right/>
      <top/>
      <bottom style="medium">
        <color indexed="4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8"/>
      </left>
      <right style="thin">
        <color indexed="8"/>
      </right>
      <top style="thin">
        <color indexed="8"/>
      </top>
      <bottom style="thin">
        <color indexed="8"/>
      </bottom>
      <diagonal/>
    </border>
    <border>
      <left style="thin">
        <color indexed="9"/>
      </left>
      <right style="thin">
        <color indexed="9"/>
      </right>
      <top style="thin">
        <color indexed="8"/>
      </top>
      <bottom style="thin">
        <color indexed="9"/>
      </bottom>
      <diagonal/>
    </border>
    <border>
      <left style="thin">
        <color indexed="9"/>
      </left>
      <right style="thin">
        <color indexed="8"/>
      </right>
      <top style="thin">
        <color indexed="8"/>
      </top>
      <bottom style="thin">
        <color indexed="9"/>
      </bottom>
      <diagonal/>
    </border>
    <border>
      <left style="thin">
        <color indexed="8"/>
      </left>
      <right style="thin">
        <color indexed="9"/>
      </right>
      <top style="thin">
        <color indexed="9"/>
      </top>
      <bottom style="thin">
        <color indexed="9"/>
      </bottom>
      <diagonal/>
    </border>
    <border>
      <left style="thin">
        <color indexed="8"/>
      </left>
      <right style="thin">
        <color indexed="9"/>
      </right>
      <top style="thin">
        <color indexed="9"/>
      </top>
      <bottom style="thin">
        <color indexed="8"/>
      </bottom>
      <diagonal/>
    </border>
    <border>
      <left style="medium">
        <color indexed="11"/>
      </left>
      <right style="medium">
        <color indexed="11"/>
      </right>
      <top style="medium">
        <color indexed="11"/>
      </top>
      <bottom/>
      <diagonal/>
    </border>
    <border>
      <left style="medium">
        <color indexed="11"/>
      </left>
      <right style="medium">
        <color indexed="11"/>
      </right>
      <top/>
      <bottom/>
      <diagonal/>
    </border>
    <border>
      <left style="medium">
        <color indexed="11"/>
      </left>
      <right style="medium">
        <color indexed="11"/>
      </right>
      <top/>
      <bottom style="medium">
        <color indexed="11"/>
      </bottom>
      <diagonal/>
    </border>
    <border>
      <left style="medium">
        <color indexed="11"/>
      </left>
      <right style="thin">
        <color indexed="8"/>
      </right>
      <top style="thin">
        <color indexed="8"/>
      </top>
      <bottom style="thin">
        <color indexed="8"/>
      </bottom>
      <diagonal/>
    </border>
    <border>
      <left style="thin">
        <color indexed="8"/>
      </left>
      <right style="medium">
        <color indexed="11"/>
      </right>
      <top style="thin">
        <color indexed="8"/>
      </top>
      <bottom style="thin">
        <color indexed="8"/>
      </bottom>
      <diagonal/>
    </border>
    <border>
      <left style="medium">
        <color indexed="11"/>
      </left>
      <right style="thin">
        <color indexed="8"/>
      </right>
      <top style="thin">
        <color indexed="8"/>
      </top>
      <bottom style="medium">
        <color indexed="11"/>
      </bottom>
      <diagonal/>
    </border>
    <border>
      <left style="thin">
        <color indexed="8"/>
      </left>
      <right style="medium">
        <color indexed="11"/>
      </right>
      <top style="thin">
        <color indexed="8"/>
      </top>
      <bottom style="medium">
        <color indexed="11"/>
      </bottom>
      <diagonal/>
    </border>
    <border>
      <left style="dotted">
        <color indexed="18"/>
      </left>
      <right style="dotted">
        <color indexed="18"/>
      </right>
      <top style="dotted">
        <color indexed="18"/>
      </top>
      <bottom style="dotted">
        <color indexed="18"/>
      </bottom>
      <diagonal/>
    </border>
    <border>
      <left style="medium">
        <color indexed="11"/>
      </left>
      <right/>
      <top style="medium">
        <color indexed="11"/>
      </top>
      <bottom style="thin">
        <color indexed="8"/>
      </bottom>
      <diagonal/>
    </border>
    <border>
      <left/>
      <right style="medium">
        <color indexed="11"/>
      </right>
      <top style="medium">
        <color indexed="11"/>
      </top>
      <bottom style="thin">
        <color indexed="8"/>
      </bottom>
      <diagonal/>
    </border>
    <border>
      <left/>
      <right/>
      <top/>
      <bottom style="thin">
        <color indexed="8"/>
      </bottom>
      <diagonal/>
    </border>
  </borders>
  <cellStyleXfs count="54">
    <xf numFmtId="0" fontId="0" fillId="0" borderId="0"/>
    <xf numFmtId="0" fontId="17" fillId="2" borderId="0" applyNumberFormat="0" applyBorder="0" applyAlignment="0" applyProtection="0"/>
    <xf numFmtId="0" fontId="18" fillId="3" borderId="0" applyNumberFormat="0" applyBorder="0" applyAlignment="0" applyProtection="0"/>
    <xf numFmtId="0" fontId="18"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8" fillId="6" borderId="0" applyNumberFormat="0" applyBorder="0" applyAlignment="0" applyProtection="0"/>
    <xf numFmtId="0" fontId="18" fillId="9" borderId="0" applyNumberFormat="0" applyBorder="0" applyAlignment="0" applyProtection="0"/>
    <xf numFmtId="0" fontId="17" fillId="7" borderId="0" applyNumberFormat="0" applyBorder="0" applyAlignment="0" applyProtection="0"/>
    <xf numFmtId="0" fontId="17" fillId="2" borderId="0" applyNumberFormat="0" applyBorder="0" applyAlignment="0" applyProtection="0"/>
    <xf numFmtId="0" fontId="18" fillId="3" borderId="0" applyNumberFormat="0" applyBorder="0" applyAlignment="0" applyProtection="0"/>
    <xf numFmtId="0" fontId="18" fillId="7" borderId="0" applyNumberFormat="0" applyBorder="0" applyAlignment="0" applyProtection="0"/>
    <xf numFmtId="0" fontId="17" fillId="7" borderId="0" applyNumberFormat="0" applyBorder="0" applyAlignment="0" applyProtection="0"/>
    <xf numFmtId="0" fontId="17" fillId="10" borderId="0" applyNumberFormat="0" applyBorder="0" applyAlignment="0" applyProtection="0"/>
    <xf numFmtId="0" fontId="18" fillId="11" borderId="0" applyNumberFormat="0" applyBorder="0" applyAlignment="0" applyProtection="0"/>
    <xf numFmtId="0" fontId="18" fillId="3" borderId="0" applyNumberFormat="0" applyBorder="0" applyAlignment="0" applyProtection="0"/>
    <xf numFmtId="0" fontId="17" fillId="4" borderId="0" applyNumberFormat="0" applyBorder="0" applyAlignment="0" applyProtection="0"/>
    <xf numFmtId="0" fontId="17" fillId="12" borderId="0" applyNumberFormat="0" applyBorder="0" applyAlignment="0" applyProtection="0"/>
    <xf numFmtId="0" fontId="18" fillId="6" borderId="0" applyNumberFormat="0" applyBorder="0" applyAlignment="0" applyProtection="0"/>
    <xf numFmtId="0" fontId="18" fillId="13" borderId="0" applyNumberFormat="0" applyBorder="0" applyAlignment="0" applyProtection="0"/>
    <xf numFmtId="0" fontId="17" fillId="13" borderId="0" applyNumberFormat="0" applyBorder="0" applyAlignment="0" applyProtection="0"/>
    <xf numFmtId="0" fontId="11" fillId="14" borderId="1" applyNumberFormat="0" applyAlignment="0" applyProtection="0"/>
    <xf numFmtId="0" fontId="12" fillId="14" borderId="2" applyNumberFormat="0" applyAlignment="0" applyProtection="0"/>
    <xf numFmtId="0" fontId="3" fillId="0" borderId="0" applyNumberFormat="0" applyFill="0" applyBorder="0" applyAlignment="0" applyProtection="0"/>
    <xf numFmtId="169" fontId="16" fillId="0" borderId="0" applyFont="0" applyFill="0" applyBorder="0" applyAlignment="0" applyProtection="0"/>
    <xf numFmtId="0" fontId="2" fillId="13" borderId="2" applyNumberFormat="0" applyAlignment="0" applyProtection="0"/>
    <xf numFmtId="0" fontId="10" fillId="0" borderId="3" applyNumberFormat="0" applyFill="0" applyAlignment="0" applyProtection="0"/>
    <xf numFmtId="165" fontId="2" fillId="13" borderId="2" applyFont="0" applyFill="0" applyBorder="0" applyAlignment="0" applyProtection="0"/>
    <xf numFmtId="0" fontId="7" fillId="9"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32"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164" fontId="1" fillId="0" borderId="0"/>
    <xf numFmtId="164" fontId="16" fillId="0" borderId="0"/>
    <xf numFmtId="167" fontId="1" fillId="0" borderId="0"/>
    <xf numFmtId="0" fontId="9" fillId="18" borderId="0" applyNumberFormat="0" applyBorder="0" applyAlignment="0" applyProtection="0"/>
    <xf numFmtId="0" fontId="16" fillId="6" borderId="4" applyNumberFormat="0" applyFont="0" applyAlignment="0" applyProtection="0"/>
    <xf numFmtId="166" fontId="1" fillId="0" borderId="0"/>
    <xf numFmtId="0" fontId="8" fillId="19" borderId="0" applyNumberFormat="0" applyBorder="0" applyAlignment="0" applyProtection="0"/>
    <xf numFmtId="0" fontId="16" fillId="0" borderId="0"/>
    <xf numFmtId="168" fontId="16" fillId="0" borderId="0" applyFont="0" applyFill="0" applyBorder="0" applyAlignment="0" applyProtection="0"/>
    <xf numFmtId="0" fontId="4" fillId="0" borderId="5" applyNumberFormat="0" applyFill="0" applyAlignment="0" applyProtection="0"/>
    <xf numFmtId="0" fontId="5" fillId="0" borderId="6" applyNumberFormat="0" applyFill="0" applyAlignment="0" applyProtection="0"/>
    <xf numFmtId="0" fontId="6" fillId="0" borderId="7" applyNumberFormat="0" applyFill="0" applyAlignment="0" applyProtection="0"/>
    <xf numFmtId="0" fontId="6" fillId="0" borderId="0" applyNumberFormat="0" applyFill="0" applyBorder="0" applyAlignment="0" applyProtection="0"/>
    <xf numFmtId="0" fontId="13" fillId="0" borderId="8" applyNumberFormat="0" applyFill="0" applyAlignment="0" applyProtection="0"/>
    <xf numFmtId="0" fontId="15" fillId="0" borderId="0" applyNumberFormat="0" applyFill="0" applyBorder="0" applyAlignment="0" applyProtection="0"/>
    <xf numFmtId="0" fontId="14" fillId="8" borderId="9" applyNumberFormat="0" applyAlignment="0" applyProtection="0"/>
  </cellStyleXfs>
  <cellXfs count="58">
    <xf numFmtId="0" fontId="0" fillId="0" borderId="0" xfId="0"/>
    <xf numFmtId="168" fontId="0" fillId="0" borderId="0" xfId="0" applyNumberFormat="1"/>
    <xf numFmtId="169" fontId="0" fillId="0" borderId="0" xfId="0" applyNumberFormat="1"/>
    <xf numFmtId="0" fontId="19" fillId="0" borderId="0" xfId="0" applyFont="1"/>
    <xf numFmtId="0" fontId="16" fillId="0" borderId="0" xfId="0" applyFont="1"/>
    <xf numFmtId="0" fontId="0" fillId="20" borderId="0" xfId="0" applyFill="1"/>
    <xf numFmtId="49" fontId="0" fillId="0" borderId="0" xfId="0" applyNumberFormat="1"/>
    <xf numFmtId="0" fontId="16" fillId="0" borderId="0" xfId="0" quotePrefix="1" applyFont="1"/>
    <xf numFmtId="0" fontId="0" fillId="0" borderId="0" xfId="0" applyAlignment="1">
      <alignment horizontal="left" indent="1"/>
    </xf>
    <xf numFmtId="0" fontId="32" fillId="0" borderId="0" xfId="36" applyAlignment="1" applyProtection="1"/>
    <xf numFmtId="0" fontId="21" fillId="21" borderId="10" xfId="0" applyFont="1" applyFill="1" applyBorder="1" applyAlignment="1">
      <alignment horizontal="center" wrapText="1"/>
    </xf>
    <xf numFmtId="0" fontId="16" fillId="0" borderId="10" xfId="0" applyFont="1" applyBorder="1" applyAlignment="1">
      <alignment wrapText="1"/>
    </xf>
    <xf numFmtId="0" fontId="22" fillId="21" borderId="10" xfId="0" applyFont="1" applyFill="1" applyBorder="1" applyAlignment="1">
      <alignment wrapText="1"/>
    </xf>
    <xf numFmtId="0" fontId="16" fillId="0" borderId="10" xfId="0" applyFont="1" applyBorder="1" applyAlignment="1">
      <alignment horizontal="right" wrapText="1"/>
    </xf>
    <xf numFmtId="0" fontId="22" fillId="22" borderId="10" xfId="0" applyFont="1" applyFill="1" applyBorder="1" applyAlignment="1">
      <alignment wrapText="1"/>
    </xf>
    <xf numFmtId="0" fontId="16" fillId="22" borderId="10" xfId="0" applyFont="1" applyFill="1" applyBorder="1" applyAlignment="1">
      <alignment horizontal="right" wrapText="1"/>
    </xf>
    <xf numFmtId="0" fontId="16" fillId="22" borderId="10" xfId="0" applyFont="1" applyFill="1" applyBorder="1" applyAlignment="1">
      <alignment wrapText="1"/>
    </xf>
    <xf numFmtId="0" fontId="22" fillId="23" borderId="10" xfId="0" applyFont="1" applyFill="1" applyBorder="1" applyAlignment="1">
      <alignment wrapText="1"/>
    </xf>
    <xf numFmtId="0" fontId="16" fillId="23" borderId="10" xfId="0" applyFont="1" applyFill="1" applyBorder="1" applyAlignment="1">
      <alignment horizontal="right" wrapText="1"/>
    </xf>
    <xf numFmtId="0" fontId="21" fillId="21" borderId="11" xfId="0" applyFont="1" applyFill="1" applyBorder="1" applyAlignment="1">
      <alignment horizontal="center" wrapText="1"/>
    </xf>
    <xf numFmtId="0" fontId="21" fillId="21" borderId="12" xfId="0" applyFont="1" applyFill="1" applyBorder="1" applyAlignment="1">
      <alignment horizontal="center" wrapText="1"/>
    </xf>
    <xf numFmtId="0" fontId="22" fillId="21" borderId="13" xfId="0" applyFont="1" applyFill="1" applyBorder="1" applyAlignment="1">
      <alignment horizontal="center" wrapText="1"/>
    </xf>
    <xf numFmtId="0" fontId="22" fillId="21" borderId="14" xfId="0" applyFont="1" applyFill="1" applyBorder="1" applyAlignment="1">
      <alignment horizontal="center" wrapText="1"/>
    </xf>
    <xf numFmtId="0" fontId="25" fillId="24" borderId="15" xfId="0" applyFont="1" applyFill="1" applyBorder="1" applyAlignment="1">
      <alignment wrapText="1"/>
    </xf>
    <xf numFmtId="0" fontId="26" fillId="24" borderId="16" xfId="0" applyFont="1" applyFill="1" applyBorder="1" applyAlignment="1">
      <alignment wrapText="1"/>
    </xf>
    <xf numFmtId="0" fontId="26" fillId="24" borderId="17" xfId="0" applyFont="1" applyFill="1" applyBorder="1" applyAlignment="1">
      <alignment wrapText="1"/>
    </xf>
    <xf numFmtId="0" fontId="16" fillId="21" borderId="0" xfId="0" applyFont="1" applyFill="1"/>
    <xf numFmtId="0" fontId="27" fillId="0" borderId="0" xfId="0" applyFont="1"/>
    <xf numFmtId="0" fontId="28" fillId="0" borderId="0" xfId="0" applyFont="1" applyAlignment="1">
      <alignment horizontal="left"/>
    </xf>
    <xf numFmtId="164" fontId="0" fillId="0" borderId="0" xfId="39" applyFont="1"/>
    <xf numFmtId="0" fontId="16" fillId="0" borderId="0" xfId="45"/>
    <xf numFmtId="0" fontId="29" fillId="0" borderId="0" xfId="45" applyFont="1"/>
    <xf numFmtId="0" fontId="22" fillId="0" borderId="0" xfId="45" applyFont="1"/>
    <xf numFmtId="0" fontId="21" fillId="21" borderId="10" xfId="45" applyFont="1" applyFill="1" applyBorder="1" applyAlignment="1">
      <alignment horizontal="center" wrapText="1"/>
    </xf>
    <xf numFmtId="0" fontId="16" fillId="24" borderId="10" xfId="45" applyFont="1" applyFill="1" applyBorder="1" applyAlignment="1">
      <alignment wrapText="1"/>
    </xf>
    <xf numFmtId="0" fontId="16" fillId="24" borderId="10" xfId="45" applyFont="1" applyFill="1" applyBorder="1" applyAlignment="1">
      <alignment horizontal="right" wrapText="1"/>
    </xf>
    <xf numFmtId="0" fontId="16" fillId="21" borderId="18" xfId="45" applyFont="1" applyFill="1" applyBorder="1" applyAlignment="1">
      <alignment wrapText="1"/>
    </xf>
    <xf numFmtId="0" fontId="16" fillId="21" borderId="19" xfId="45" applyFont="1" applyFill="1" applyBorder="1" applyAlignment="1">
      <alignment wrapText="1"/>
    </xf>
    <xf numFmtId="0" fontId="30" fillId="24" borderId="20" xfId="45" applyFont="1" applyFill="1" applyBorder="1" applyAlignment="1">
      <alignment wrapText="1"/>
    </xf>
    <xf numFmtId="0" fontId="30" fillId="24" borderId="21" xfId="45" applyFont="1" applyFill="1" applyBorder="1" applyAlignment="1">
      <alignment wrapText="1"/>
    </xf>
    <xf numFmtId="0" fontId="16" fillId="20" borderId="10" xfId="45" applyFont="1" applyFill="1" applyBorder="1" applyAlignment="1">
      <alignment wrapText="1"/>
    </xf>
    <xf numFmtId="0" fontId="16" fillId="23" borderId="10" xfId="45" applyFont="1" applyFill="1" applyBorder="1" applyAlignment="1">
      <alignment wrapText="1"/>
    </xf>
    <xf numFmtId="0" fontId="22" fillId="21" borderId="10" xfId="45" applyFont="1" applyFill="1" applyBorder="1" applyAlignment="1">
      <alignment wrapText="1"/>
    </xf>
    <xf numFmtId="0" fontId="22" fillId="24" borderId="10" xfId="45" applyFont="1" applyFill="1" applyBorder="1" applyAlignment="1">
      <alignment wrapText="1"/>
    </xf>
    <xf numFmtId="0" fontId="22" fillId="24" borderId="10" xfId="45" applyFont="1" applyFill="1" applyBorder="1" applyAlignment="1">
      <alignment horizontal="right" wrapText="1"/>
    </xf>
    <xf numFmtId="0" fontId="30" fillId="24" borderId="18" xfId="45" applyFont="1" applyFill="1" applyBorder="1" applyAlignment="1">
      <alignment wrapText="1"/>
    </xf>
    <xf numFmtId="0" fontId="30" fillId="24" borderId="19" xfId="45" applyFont="1" applyFill="1" applyBorder="1" applyAlignment="1">
      <alignment wrapText="1"/>
    </xf>
    <xf numFmtId="0" fontId="16" fillId="0" borderId="0" xfId="45" applyFont="1"/>
    <xf numFmtId="0" fontId="16" fillId="20" borderId="10" xfId="45" applyFont="1" applyFill="1" applyBorder="1" applyAlignment="1">
      <alignment horizontal="right" wrapText="1"/>
    </xf>
    <xf numFmtId="0" fontId="21" fillId="0" borderId="22" xfId="45" applyFont="1" applyBorder="1"/>
    <xf numFmtId="0" fontId="16" fillId="0" borderId="22" xfId="45" applyBorder="1"/>
    <xf numFmtId="0" fontId="23" fillId="0" borderId="22" xfId="37" applyBorder="1" applyAlignment="1" applyProtection="1"/>
    <xf numFmtId="16" fontId="16" fillId="24" borderId="10" xfId="45" applyNumberFormat="1" applyFont="1" applyFill="1" applyBorder="1" applyAlignment="1">
      <alignment horizontal="left" wrapText="1"/>
    </xf>
    <xf numFmtId="14" fontId="16" fillId="24" borderId="10" xfId="45" applyNumberFormat="1" applyFont="1" applyFill="1" applyBorder="1" applyAlignment="1">
      <alignment horizontal="left" wrapText="1"/>
    </xf>
    <xf numFmtId="0" fontId="20" fillId="0" borderId="0" xfId="0" applyFont="1" applyAlignment="1"/>
    <xf numFmtId="0" fontId="24" fillId="24" borderId="23" xfId="45" applyFont="1" applyFill="1" applyBorder="1" applyAlignment="1">
      <alignment wrapText="1"/>
    </xf>
    <xf numFmtId="0" fontId="24" fillId="24" borderId="24" xfId="45" applyFont="1" applyFill="1" applyBorder="1" applyAlignment="1">
      <alignment wrapText="1"/>
    </xf>
    <xf numFmtId="0" fontId="16" fillId="0" borderId="25" xfId="0" applyFont="1" applyBorder="1" applyAlignment="1">
      <alignment wrapText="1"/>
    </xf>
  </cellXfs>
  <cellStyles count="54">
    <cellStyle name="Akzent1" xfId="1" builtinId="29" customBuiltin="1"/>
    <cellStyle name="Akzent1 - 20%" xfId="2"/>
    <cellStyle name="Akzent1 - 40%" xfId="3"/>
    <cellStyle name="Akzent1 - 60%" xfId="4"/>
    <cellStyle name="Akzent2" xfId="5" builtinId="33" customBuiltin="1"/>
    <cellStyle name="Akzent2 - 20%" xfId="6"/>
    <cellStyle name="Akzent2 - 40%" xfId="7"/>
    <cellStyle name="Akzent2 - 60%" xfId="8"/>
    <cellStyle name="Akzent3" xfId="9" builtinId="37" customBuiltin="1"/>
    <cellStyle name="Akzent3 - 20%" xfId="10"/>
    <cellStyle name="Akzent3 - 40%" xfId="11"/>
    <cellStyle name="Akzent3 - 60%" xfId="12"/>
    <cellStyle name="Akzent4" xfId="13" builtinId="41" customBuiltin="1"/>
    <cellStyle name="Akzent4 - 20%" xfId="14"/>
    <cellStyle name="Akzent4 - 40%" xfId="15"/>
    <cellStyle name="Akzent4 - 60%" xfId="16"/>
    <cellStyle name="Akzent5" xfId="17" builtinId="45" customBuiltin="1"/>
    <cellStyle name="Akzent5 - 20%" xfId="18"/>
    <cellStyle name="Akzent5 - 40%" xfId="19"/>
    <cellStyle name="Akzent5 - 60%" xfId="20"/>
    <cellStyle name="Akzent6" xfId="21" builtinId="49" customBuiltin="1"/>
    <cellStyle name="Akzent6 - 20%" xfId="22"/>
    <cellStyle name="Akzent6 - 40%" xfId="23"/>
    <cellStyle name="Akzent6 - 60%" xfId="24"/>
    <cellStyle name="Ausgabe" xfId="25" builtinId="21" customBuiltin="1"/>
    <cellStyle name="Berechnung" xfId="26" builtinId="22" customBuiltin="1"/>
    <cellStyle name="Blattüberschrift" xfId="27"/>
    <cellStyle name="Durchschnitt" xfId="28"/>
    <cellStyle name="Eingabe" xfId="29" builtinId="20" customBuiltin="1"/>
    <cellStyle name="Ergebnis" xfId="30" builtinId="25" customBuiltin="1"/>
    <cellStyle name="Grad Celsius" xfId="31"/>
    <cellStyle name="Gut" xfId="32" builtinId="26" customBuiltin="1"/>
    <cellStyle name="Hervorhebung 1" xfId="33"/>
    <cellStyle name="Hervorhebung 2" xfId="34"/>
    <cellStyle name="Hervorhebung 3" xfId="35"/>
    <cellStyle name="Hyperlink" xfId="36" builtinId="8"/>
    <cellStyle name="Hyperlink 2" xfId="37"/>
    <cellStyle name="km/m" xfId="38"/>
    <cellStyle name="km/m 2" xfId="39"/>
    <cellStyle name="kubikmeter" xfId="40"/>
    <cellStyle name="Neutral" xfId="41" builtinId="28" customBuiltin="1"/>
    <cellStyle name="Notiz" xfId="42" builtinId="10" customBuiltin="1"/>
    <cellStyle name="Quadratmeter" xfId="43"/>
    <cellStyle name="Schlecht" xfId="44" builtinId="27" customBuiltin="1"/>
    <cellStyle name="Standard" xfId="0" builtinId="0"/>
    <cellStyle name="Standard 2" xfId="45"/>
    <cellStyle name="Tag/Tage" xfId="46"/>
    <cellStyle name="Überschrift 1" xfId="47" builtinId="16" customBuiltin="1"/>
    <cellStyle name="Überschrift 2" xfId="48" builtinId="17" customBuiltin="1"/>
    <cellStyle name="Überschrift 3" xfId="49" builtinId="18" customBuiltin="1"/>
    <cellStyle name="Überschrift 4" xfId="50" builtinId="19" customBuiltin="1"/>
    <cellStyle name="Verknüpfte Zelle" xfId="51" builtinId="24" customBuiltin="1"/>
    <cellStyle name="Warnender Text" xfId="52" builtinId="11" customBuiltin="1"/>
    <cellStyle name="Zelle prüfen" xfId="53"/>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1</xdr:col>
      <xdr:colOff>0</xdr:colOff>
      <xdr:row>4</xdr:row>
      <xdr:rowOff>19050</xdr:rowOff>
    </xdr:from>
    <xdr:to>
      <xdr:col>5</xdr:col>
      <xdr:colOff>428625</xdr:colOff>
      <xdr:row>12</xdr:row>
      <xdr:rowOff>0</xdr:rowOff>
    </xdr:to>
    <xdr:sp macro="" textlink="">
      <xdr:nvSpPr>
        <xdr:cNvPr id="2" name="Textfeld 1"/>
        <xdr:cNvSpPr txBox="1"/>
      </xdr:nvSpPr>
      <xdr:spPr>
        <a:xfrm>
          <a:off x="762000" y="762000"/>
          <a:ext cx="4210050" cy="1276350"/>
        </a:xfrm>
        <a:prstGeom prst="rect">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de-DE" sz="1100"/>
            <a:t>Aufgaben:</a:t>
          </a:r>
        </a:p>
        <a:p>
          <a:r>
            <a:rPr lang="de-DE" sz="1100"/>
            <a:t>1. Wie oft ist der häufigste Eintrag in der Liste?</a:t>
          </a:r>
        </a:p>
        <a:p>
          <a:r>
            <a:rPr lang="de-DE" sz="1100" b="0" i="0" u="none" strike="noStrike">
              <a:solidFill>
                <a:schemeClr val="dk1"/>
              </a:solidFill>
              <a:latin typeface="+mn-lt"/>
              <a:ea typeface="+mn-ea"/>
              <a:cs typeface="+mn-cs"/>
            </a:rPr>
            <a:t>2. Welche ist die erste Position (Zeilen-Nr.) dieses Eintrags?</a:t>
          </a:r>
          <a:r>
            <a:rPr lang="de-DE"/>
            <a:t> </a:t>
          </a:r>
        </a:p>
        <a:p>
          <a:r>
            <a:rPr lang="de-DE" sz="1100" b="0" i="0" u="none" strike="noStrike">
              <a:solidFill>
                <a:schemeClr val="dk1"/>
              </a:solidFill>
              <a:latin typeface="+mn-lt"/>
              <a:ea typeface="+mn-ea"/>
              <a:cs typeface="+mn-cs"/>
            </a:rPr>
            <a:t>3. Welcher Eintrag ist es?</a:t>
          </a:r>
          <a:r>
            <a:rPr lang="de-DE"/>
            <a:t> </a:t>
          </a:r>
        </a:p>
        <a:p>
          <a:pPr marL="0" marR="0" indent="0" defTabSz="914400" eaLnBrk="1" fontAlgn="auto" latinLnBrk="0" hangingPunct="1">
            <a:lnSpc>
              <a:spcPct val="100000"/>
            </a:lnSpc>
            <a:spcBef>
              <a:spcPts val="0"/>
            </a:spcBef>
            <a:spcAft>
              <a:spcPts val="0"/>
            </a:spcAft>
            <a:buClrTx/>
            <a:buSzTx/>
            <a:buFontTx/>
            <a:buNone/>
            <a:tabLst/>
            <a:defRPr/>
          </a:pPr>
          <a:r>
            <a:rPr lang="de-DE" sz="1100">
              <a:solidFill>
                <a:schemeClr val="dk1"/>
              </a:solidFill>
              <a:latin typeface="+mn-lt"/>
              <a:ea typeface="+mn-ea"/>
              <a:cs typeface="+mn-cs"/>
            </a:rPr>
            <a:t>4. Welche ist die letztePosition (Zeilen-Nr.) dieses Eintrags?</a:t>
          </a:r>
        </a:p>
        <a:p>
          <a:pPr marL="0" marR="0" indent="0" defTabSz="914400" eaLnBrk="1" fontAlgn="auto" latinLnBrk="0" hangingPunct="1">
            <a:lnSpc>
              <a:spcPct val="100000"/>
            </a:lnSpc>
            <a:spcBef>
              <a:spcPts val="0"/>
            </a:spcBef>
            <a:spcAft>
              <a:spcPts val="0"/>
            </a:spcAft>
            <a:buClrTx/>
            <a:buSzTx/>
            <a:buFontTx/>
            <a:buNone/>
            <a:tabLst/>
            <a:defRPr/>
          </a:pPr>
          <a:r>
            <a:rPr lang="de-DE" sz="1100">
              <a:solidFill>
                <a:schemeClr val="dk1"/>
              </a:solidFill>
              <a:latin typeface="+mn-lt"/>
              <a:ea typeface="+mn-ea"/>
              <a:cs typeface="+mn-cs"/>
            </a:rPr>
            <a:t>5. Welche ist die 2. letztePosition (Zeilen-Nr.) dieses Eintrags?</a:t>
          </a:r>
        </a:p>
        <a:p>
          <a:pPr marL="0" marR="0" indent="0" defTabSz="914400" eaLnBrk="1" fontAlgn="auto" latinLnBrk="0" hangingPunct="1">
            <a:lnSpc>
              <a:spcPct val="100000"/>
            </a:lnSpc>
            <a:spcBef>
              <a:spcPts val="0"/>
            </a:spcBef>
            <a:spcAft>
              <a:spcPts val="0"/>
            </a:spcAft>
            <a:buClrTx/>
            <a:buSzTx/>
            <a:buFontTx/>
            <a:buNone/>
            <a:tabLst/>
            <a:defRPr/>
          </a:pPr>
          <a:r>
            <a:rPr lang="de-DE" sz="1100">
              <a:solidFill>
                <a:schemeClr val="dk1"/>
              </a:solidFill>
              <a:latin typeface="+mn-lt"/>
              <a:ea typeface="+mn-ea"/>
              <a:cs typeface="+mn-cs"/>
            </a:rPr>
            <a:t>6. Wieviel unterschiedliche Einträge gibt es?</a:t>
          </a:r>
        </a:p>
        <a:p>
          <a:pPr marL="0" marR="0" indent="0" defTabSz="914400" eaLnBrk="1" fontAlgn="auto" latinLnBrk="0" hangingPunct="1">
            <a:lnSpc>
              <a:spcPct val="100000"/>
            </a:lnSpc>
            <a:spcBef>
              <a:spcPts val="0"/>
            </a:spcBef>
            <a:spcAft>
              <a:spcPts val="0"/>
            </a:spcAft>
            <a:buClrTx/>
            <a:buSzTx/>
            <a:buFontTx/>
            <a:buNone/>
            <a:tabLst/>
            <a:defRPr/>
          </a:pPr>
          <a:endParaRPr lang="de-DE"/>
        </a:p>
        <a:p>
          <a:endParaRPr lang="de-DE"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4</xdr:row>
      <xdr:rowOff>19050</xdr:rowOff>
    </xdr:from>
    <xdr:to>
      <xdr:col>3</xdr:col>
      <xdr:colOff>657225</xdr:colOff>
      <xdr:row>12</xdr:row>
      <xdr:rowOff>0</xdr:rowOff>
    </xdr:to>
    <xdr:sp macro="" textlink="">
      <xdr:nvSpPr>
        <xdr:cNvPr id="2" name="Textfeld 1"/>
        <xdr:cNvSpPr txBox="1"/>
      </xdr:nvSpPr>
      <xdr:spPr>
        <a:xfrm>
          <a:off x="762000" y="762000"/>
          <a:ext cx="2867025" cy="1276350"/>
        </a:xfrm>
        <a:prstGeom prst="rect">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de-DE" sz="1100"/>
            <a:t>Aufgaben:</a:t>
          </a:r>
        </a:p>
        <a:p>
          <a:r>
            <a:rPr lang="de-DE" sz="1100"/>
            <a:t>1. Wie oft ist der häufigste Eintrag in der Liste?</a:t>
          </a:r>
        </a:p>
        <a:p>
          <a:r>
            <a:rPr lang="de-DE" sz="1100"/>
            <a:t>2. Welcher Eintrag ist es?</a:t>
          </a:r>
        </a:p>
        <a:p>
          <a:r>
            <a:rPr lang="de-DE" sz="1100"/>
            <a:t>3. Welche ist die erste Position dieses Eintrags?</a:t>
          </a:r>
        </a:p>
        <a:p>
          <a:pPr marL="0" marR="0" indent="0" defTabSz="914400" eaLnBrk="1" fontAlgn="auto" latinLnBrk="0" hangingPunct="1">
            <a:lnSpc>
              <a:spcPct val="100000"/>
            </a:lnSpc>
            <a:spcBef>
              <a:spcPts val="0"/>
            </a:spcBef>
            <a:spcAft>
              <a:spcPts val="0"/>
            </a:spcAft>
            <a:buClrTx/>
            <a:buSzTx/>
            <a:buFontTx/>
            <a:buNone/>
            <a:tabLst/>
            <a:defRPr/>
          </a:pPr>
          <a:r>
            <a:rPr lang="de-DE" sz="1100">
              <a:solidFill>
                <a:schemeClr val="dk1"/>
              </a:solidFill>
              <a:latin typeface="+mn-lt"/>
              <a:ea typeface="+mn-ea"/>
              <a:cs typeface="+mn-cs"/>
            </a:rPr>
            <a:t>4. Welche ist die letztePosition dieses Eintrags?</a:t>
          </a:r>
          <a:endParaRPr lang="de-DE"/>
        </a:p>
        <a:p>
          <a:endParaRPr lang="de-DE" sz="1100"/>
        </a:p>
      </xdr:txBody>
    </xdr:sp>
    <xdr:clientData/>
  </xdr:twoCellAnchor>
  <xdr:twoCellAnchor>
    <xdr:from>
      <xdr:col>0</xdr:col>
      <xdr:colOff>428624</xdr:colOff>
      <xdr:row>42</xdr:row>
      <xdr:rowOff>28573</xdr:rowOff>
    </xdr:from>
    <xdr:to>
      <xdr:col>8</xdr:col>
      <xdr:colOff>171449</xdr:colOff>
      <xdr:row>72</xdr:row>
      <xdr:rowOff>28574</xdr:rowOff>
    </xdr:to>
    <xdr:sp macro="" textlink="">
      <xdr:nvSpPr>
        <xdr:cNvPr id="3" name="Textfeld 2"/>
        <xdr:cNvSpPr txBox="1"/>
      </xdr:nvSpPr>
      <xdr:spPr>
        <a:xfrm>
          <a:off x="428624" y="8220073"/>
          <a:ext cx="8410575" cy="48577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de-DE" sz="1100"/>
            <a:t>Erklärung: Zur Verkürzung der Formeln wird mit benannten Formeln gearbeitet.</a:t>
          </a:r>
        </a:p>
        <a:p>
          <a:r>
            <a:rPr lang="de-DE" sz="1100">
              <a:solidFill>
                <a:srgbClr val="FF0000"/>
              </a:solidFill>
            </a:rPr>
            <a:t>Matrix</a:t>
          </a:r>
          <a:r>
            <a:rPr lang="de-DE" sz="1100"/>
            <a:t>:  {=ZählenWenn(Ausgangsliste;Ausgangsliste)}</a:t>
          </a:r>
        </a:p>
        <a:p>
          <a:r>
            <a:rPr lang="de-DE" sz="1100"/>
            <a:t>Die Funktion ZählenWenn (...) erstellt</a:t>
          </a:r>
          <a:r>
            <a:rPr lang="de-DE" sz="1100" baseline="0"/>
            <a:t> eine Matrix, die für jedes Element von Ausgangsliste ermittelt, wie oft es in Ausgangsliste vorkommt. </a:t>
          </a:r>
        </a:p>
        <a:p>
          <a:pPr marL="0" marR="0" indent="0" defTabSz="914400" eaLnBrk="1" fontAlgn="auto" latinLnBrk="0" hangingPunct="1">
            <a:lnSpc>
              <a:spcPct val="100000"/>
            </a:lnSpc>
            <a:spcBef>
              <a:spcPts val="0"/>
            </a:spcBef>
            <a:spcAft>
              <a:spcPts val="0"/>
            </a:spcAft>
            <a:buClrTx/>
            <a:buSzTx/>
            <a:buFontTx/>
            <a:buNone/>
            <a:tabLst/>
            <a:defRPr/>
          </a:pPr>
          <a:r>
            <a:rPr lang="de-DE" sz="1100" baseline="0">
              <a:solidFill>
                <a:schemeClr val="dk1"/>
              </a:solidFill>
              <a:latin typeface="+mn-lt"/>
              <a:ea typeface="+mn-ea"/>
              <a:cs typeface="+mn-cs"/>
            </a:rPr>
            <a:t>Max(Matrix) ermittelt, wie oft das </a:t>
          </a:r>
          <a:r>
            <a:rPr lang="de-DE" sz="1100" i="1" baseline="0">
              <a:solidFill>
                <a:schemeClr val="dk1"/>
              </a:solidFill>
              <a:latin typeface="+mn-lt"/>
              <a:ea typeface="+mn-ea"/>
              <a:cs typeface="+mn-cs"/>
            </a:rPr>
            <a:t>häufigste</a:t>
          </a:r>
          <a:r>
            <a:rPr lang="de-DE" sz="1100" baseline="0">
              <a:solidFill>
                <a:schemeClr val="dk1"/>
              </a:solidFill>
              <a:latin typeface="+mn-lt"/>
              <a:ea typeface="+mn-ea"/>
              <a:cs typeface="+mn-cs"/>
            </a:rPr>
            <a:t> Element vorkommt.</a:t>
          </a:r>
        </a:p>
        <a:p>
          <a:pPr marL="0" marR="0" indent="0" defTabSz="914400" eaLnBrk="1" fontAlgn="auto" latinLnBrk="0" hangingPunct="1">
            <a:lnSpc>
              <a:spcPct val="100000"/>
            </a:lnSpc>
            <a:spcBef>
              <a:spcPts val="0"/>
            </a:spcBef>
            <a:spcAft>
              <a:spcPts val="0"/>
            </a:spcAft>
            <a:buClrTx/>
            <a:buSzTx/>
            <a:buFontTx/>
            <a:buNone/>
            <a:tabLst/>
            <a:defRPr/>
          </a:pPr>
          <a:endParaRPr lang="de-DE" sz="1100" baseline="0">
            <a:solidFill>
              <a:schemeClr val="dk1"/>
            </a:solidFill>
            <a:latin typeface="+mn-lt"/>
            <a:ea typeface="+mn-ea"/>
            <a:cs typeface="+mn-cs"/>
          </a:endParaRPr>
        </a:p>
        <a:p>
          <a:r>
            <a:rPr lang="de-DE" sz="1100" b="0" i="0" baseline="0">
              <a:solidFill>
                <a:srgbClr val="FF0000"/>
              </a:solidFill>
              <a:latin typeface="+mn-lt"/>
              <a:ea typeface="+mn-ea"/>
              <a:cs typeface="+mn-cs"/>
            </a:rPr>
            <a:t>1. Position</a:t>
          </a:r>
          <a:r>
            <a:rPr lang="de-DE" sz="1100" b="0" i="0" baseline="0">
              <a:solidFill>
                <a:schemeClr val="dk1"/>
              </a:solidFill>
              <a:latin typeface="+mn-lt"/>
              <a:ea typeface="+mn-ea"/>
              <a:cs typeface="+mn-cs"/>
            </a:rPr>
            <a:t>:  </a:t>
          </a:r>
          <a:r>
            <a:rPr lang="de-DE" sz="1100" b="0" i="0">
              <a:solidFill>
                <a:schemeClr val="dk1"/>
              </a:solidFill>
              <a:latin typeface="+mn-lt"/>
              <a:ea typeface="+mn-ea"/>
              <a:cs typeface="+mn-cs"/>
            </a:rPr>
            <a:t>=VERGLEICH(Max(Matrix);Matrix;0)</a:t>
          </a:r>
          <a:endParaRPr lang="de-DE"/>
        </a:p>
        <a:p>
          <a:r>
            <a:rPr lang="de-DE" sz="1100">
              <a:solidFill>
                <a:schemeClr val="dk1"/>
              </a:solidFill>
              <a:latin typeface="+mn-lt"/>
              <a:ea typeface="+mn-ea"/>
              <a:cs typeface="+mn-cs"/>
            </a:rPr>
            <a:t>Vergleich liefert die Position des </a:t>
          </a:r>
          <a:r>
            <a:rPr lang="de-DE" sz="1100" i="1">
              <a:solidFill>
                <a:schemeClr val="dk1"/>
              </a:solidFill>
              <a:latin typeface="+mn-lt"/>
              <a:ea typeface="+mn-ea"/>
              <a:cs typeface="+mn-cs"/>
            </a:rPr>
            <a:t>ersten Treffers </a:t>
          </a:r>
          <a:r>
            <a:rPr lang="de-DE" sz="1100">
              <a:solidFill>
                <a:schemeClr val="dk1"/>
              </a:solidFill>
              <a:latin typeface="+mn-lt"/>
              <a:ea typeface="+mn-ea"/>
              <a:cs typeface="+mn-cs"/>
            </a:rPr>
            <a:t>des Suchkriteriums in der Matrix.</a:t>
          </a:r>
          <a:endParaRPr lang="de-DE"/>
        </a:p>
        <a:p>
          <a:endParaRPr lang="de-DE" sz="1100" baseline="0"/>
        </a:p>
        <a:p>
          <a:r>
            <a:rPr lang="de-DE" sz="1100" baseline="0">
              <a:solidFill>
                <a:srgbClr val="FF0000"/>
              </a:solidFill>
            </a:rPr>
            <a:t>Wert</a:t>
          </a:r>
          <a:r>
            <a:rPr lang="de-DE" sz="1100" baseline="0"/>
            <a:t>:  </a:t>
          </a:r>
          <a:r>
            <a:rPr lang="de-DE" sz="1100" b="0" i="0" u="none" strike="noStrike">
              <a:solidFill>
                <a:schemeClr val="dk1"/>
              </a:solidFill>
              <a:latin typeface="+mn-lt"/>
              <a:ea typeface="+mn-ea"/>
              <a:cs typeface="+mn-cs"/>
            </a:rPr>
            <a:t>=INDEX(AusgangsListe;VERGLEICH(MAX(Matrix);Matrix;0))</a:t>
          </a:r>
          <a:r>
            <a:rPr lang="de-DE"/>
            <a:t> </a:t>
          </a:r>
        </a:p>
        <a:p>
          <a:r>
            <a:rPr lang="de-DE" sz="1100" b="0" i="0">
              <a:solidFill>
                <a:schemeClr val="dk1"/>
              </a:solidFill>
              <a:latin typeface="+mn-lt"/>
              <a:ea typeface="+mn-ea"/>
              <a:cs typeface="+mn-cs"/>
            </a:rPr>
            <a:t>VERGLEICH(Max(Matrix);Matrix;0) liefert die Position</a:t>
          </a:r>
          <a:r>
            <a:rPr lang="de-DE" sz="1100" b="0" i="0" baseline="0">
              <a:solidFill>
                <a:schemeClr val="dk1"/>
              </a:solidFill>
              <a:latin typeface="+mn-lt"/>
              <a:ea typeface="+mn-ea"/>
              <a:cs typeface="+mn-cs"/>
            </a:rPr>
            <a:t> des ersten Vorkommens des Suchwertes Max(Matrix) in der Matrix.</a:t>
          </a:r>
        </a:p>
        <a:p>
          <a:r>
            <a:rPr lang="de-DE" sz="1100" b="0" i="0" baseline="0">
              <a:solidFill>
                <a:schemeClr val="dk1"/>
              </a:solidFill>
              <a:latin typeface="+mn-lt"/>
              <a:ea typeface="+mn-ea"/>
              <a:cs typeface="+mn-cs"/>
            </a:rPr>
            <a:t>Index liefert den </a:t>
          </a:r>
          <a:r>
            <a:rPr lang="de-DE" sz="1100" b="0" i="1" baseline="0">
              <a:solidFill>
                <a:schemeClr val="dk1"/>
              </a:solidFill>
              <a:latin typeface="+mn-lt"/>
              <a:ea typeface="+mn-ea"/>
              <a:cs typeface="+mn-cs"/>
            </a:rPr>
            <a:t>Wert</a:t>
          </a:r>
          <a:r>
            <a:rPr lang="de-DE" sz="1100" b="0" i="0" baseline="0">
              <a:solidFill>
                <a:schemeClr val="dk1"/>
              </a:solidFill>
              <a:latin typeface="+mn-lt"/>
              <a:ea typeface="+mn-ea"/>
              <a:cs typeface="+mn-cs"/>
            </a:rPr>
            <a:t>, der an dieser Position in der Ausgangsliste B16:B22 steht.</a:t>
          </a:r>
        </a:p>
        <a:p>
          <a:endParaRPr lang="de-DE" sz="1100" b="0" i="0" baseline="0">
            <a:solidFill>
              <a:schemeClr val="dk1"/>
            </a:solidFill>
            <a:latin typeface="+mn-lt"/>
            <a:ea typeface="+mn-ea"/>
            <a:cs typeface="+mn-cs"/>
          </a:endParaRPr>
        </a:p>
        <a:p>
          <a:endParaRPr lang="de-DE"/>
        </a:p>
        <a:p>
          <a:r>
            <a:rPr lang="de-DE">
              <a:solidFill>
                <a:srgbClr val="FF0000"/>
              </a:solidFill>
            </a:rPr>
            <a:t>Letzte Position</a:t>
          </a:r>
          <a:r>
            <a:rPr lang="de-DE"/>
            <a:t>:  </a:t>
          </a:r>
          <a:r>
            <a:rPr lang="de-DE" sz="1100" b="0" i="0" u="none" strike="noStrike">
              <a:solidFill>
                <a:schemeClr val="dk1"/>
              </a:solidFill>
              <a:latin typeface="+mn-lt"/>
              <a:ea typeface="+mn-ea"/>
              <a:cs typeface="+mn-cs"/>
            </a:rPr>
            <a:t>{=MAX((Matrix=MAX(Matrix))*ZEILE($B$16:$B$22))}</a:t>
          </a:r>
          <a:r>
            <a:rPr lang="de-DE"/>
            <a:t> </a:t>
          </a:r>
        </a:p>
        <a:p>
          <a:r>
            <a:rPr lang="de-DE" sz="1100" b="0" i="0">
              <a:solidFill>
                <a:schemeClr val="dk1"/>
              </a:solidFill>
              <a:latin typeface="+mn-lt"/>
              <a:ea typeface="+mn-ea"/>
              <a:cs typeface="+mn-cs"/>
            </a:rPr>
            <a:t>Matrix=MAX(Matrix))*ZEILE($B$16:$B$22 )) erstellt eine Matrix mit Wahrheitswerten. Diese Wahrheitswerte werden mit den</a:t>
          </a:r>
          <a:r>
            <a:rPr lang="de-DE" sz="1100" b="0" i="0" baseline="0">
              <a:solidFill>
                <a:schemeClr val="dk1"/>
              </a:solidFill>
              <a:latin typeface="+mn-lt"/>
              <a:ea typeface="+mn-ea"/>
              <a:cs typeface="+mn-cs"/>
            </a:rPr>
            <a:t> Zeilennummern multipliziert. Die Ergebnismatrix zeigt nur noch die Zeilen-Nummern an, an denen der häufigste Eintrag steht.</a:t>
          </a:r>
        </a:p>
        <a:p>
          <a:r>
            <a:rPr lang="de-DE" sz="1100" b="0" i="0" baseline="0">
              <a:solidFill>
                <a:schemeClr val="dk1"/>
              </a:solidFill>
              <a:latin typeface="+mn-lt"/>
              <a:ea typeface="+mn-ea"/>
              <a:cs typeface="+mn-cs"/>
            </a:rPr>
            <a:t>Max(..) findet den letzten Eintrag.</a:t>
          </a:r>
          <a:r>
            <a:rPr lang="de-DE" sz="1100" b="0" i="0" u="none" strike="noStrike">
              <a:solidFill>
                <a:schemeClr val="dk1"/>
              </a:solidFill>
              <a:latin typeface="+mn-lt"/>
              <a:ea typeface="+mn-ea"/>
              <a:cs typeface="+mn-cs"/>
            </a:rPr>
            <a:t>=INDEX(AusgangsListe;VERGLEICH(MAX(Matrix);Matrix;0))</a:t>
          </a:r>
          <a:r>
            <a:rPr lang="de-DE"/>
            <a:t> </a:t>
          </a:r>
        </a:p>
        <a:p>
          <a:endParaRPr lang="de-DE"/>
        </a:p>
        <a:p>
          <a:r>
            <a:rPr lang="de-DE"/>
            <a:t>Noch flexibler:  Ersetzt man die Funktion </a:t>
          </a:r>
          <a:r>
            <a:rPr lang="de-DE" sz="1100" b="0" i="0">
              <a:solidFill>
                <a:schemeClr val="tx2">
                  <a:lumMod val="60000"/>
                  <a:lumOff val="40000"/>
                </a:schemeClr>
              </a:solidFill>
              <a:latin typeface="+mn-lt"/>
              <a:ea typeface="+mn-ea"/>
              <a:cs typeface="+mn-cs"/>
            </a:rPr>
            <a:t>Ma</a:t>
          </a:r>
          <a:r>
            <a:rPr lang="de-DE">
              <a:solidFill>
                <a:schemeClr val="tx2">
                  <a:lumMod val="60000"/>
                  <a:lumOff val="40000"/>
                </a:schemeClr>
              </a:solidFill>
            </a:rPr>
            <a:t>x</a:t>
          </a:r>
          <a:r>
            <a:rPr lang="de-DE"/>
            <a:t> am Anfang der Formel durch </a:t>
          </a:r>
          <a:r>
            <a:rPr lang="de-DE" sz="1100" b="0" i="0">
              <a:solidFill>
                <a:schemeClr val="tx2">
                  <a:lumMod val="60000"/>
                  <a:lumOff val="40000"/>
                </a:schemeClr>
              </a:solidFill>
              <a:latin typeface="+mn-lt"/>
              <a:ea typeface="+mn-ea"/>
              <a:cs typeface="+mn-cs"/>
            </a:rPr>
            <a:t>Kgrösste</a:t>
          </a:r>
          <a:r>
            <a:rPr lang="de-DE"/>
            <a:t>, so läßt sich leicht auch der zweitletzte Eintrag des häufigsten Begriffs ermitteln:</a:t>
          </a:r>
        </a:p>
        <a:p>
          <a:r>
            <a:rPr lang="de-DE" sz="1100" b="0" i="0">
              <a:solidFill>
                <a:schemeClr val="dk1"/>
              </a:solidFill>
              <a:latin typeface="+mn-lt"/>
              <a:ea typeface="+mn-ea"/>
              <a:cs typeface="+mn-cs"/>
            </a:rPr>
            <a:t>{=</a:t>
          </a:r>
          <a:r>
            <a:rPr lang="de-DE" sz="1100" b="0" i="0">
              <a:solidFill>
                <a:schemeClr val="tx2">
                  <a:lumMod val="60000"/>
                  <a:lumOff val="40000"/>
                </a:schemeClr>
              </a:solidFill>
              <a:latin typeface="+mn-lt"/>
              <a:ea typeface="+mn-ea"/>
              <a:cs typeface="+mn-cs"/>
            </a:rPr>
            <a:t>Kgrösste</a:t>
          </a:r>
          <a:r>
            <a:rPr lang="de-DE" sz="1100" b="0" i="0">
              <a:solidFill>
                <a:schemeClr val="dk1"/>
              </a:solidFill>
              <a:latin typeface="+mn-lt"/>
              <a:ea typeface="+mn-ea"/>
              <a:cs typeface="+mn-cs"/>
            </a:rPr>
            <a:t>(((Matrix=MAX(Matrix))*ZEILE($B$16:$B$22);</a:t>
          </a:r>
          <a:r>
            <a:rPr lang="de-DE" sz="1100" b="0" i="0">
              <a:solidFill>
                <a:srgbClr val="00B0F0"/>
              </a:solidFill>
              <a:latin typeface="+mn-lt"/>
              <a:ea typeface="+mn-ea"/>
              <a:cs typeface="+mn-cs"/>
            </a:rPr>
            <a:t>2</a:t>
          </a:r>
          <a:r>
            <a:rPr lang="de-DE" sz="1100" b="0" i="0">
              <a:solidFill>
                <a:schemeClr val="dk1"/>
              </a:solidFill>
              <a:latin typeface="+mn-lt"/>
              <a:ea typeface="+mn-ea"/>
              <a:cs typeface="+mn-cs"/>
            </a:rPr>
            <a:t>)}</a:t>
          </a:r>
          <a:r>
            <a:rPr lang="de-DE" sz="1100">
              <a:solidFill>
                <a:schemeClr val="dk1"/>
              </a:solidFill>
              <a:latin typeface="+mn-lt"/>
              <a:ea typeface="+mn-ea"/>
              <a:cs typeface="+mn-cs"/>
            </a:rPr>
            <a:t> </a:t>
          </a:r>
        </a:p>
        <a:p>
          <a:endParaRPr lang="de-DE" sz="1100">
            <a:solidFill>
              <a:schemeClr val="dk1"/>
            </a:solidFill>
            <a:latin typeface="+mn-lt"/>
            <a:ea typeface="+mn-ea"/>
            <a:cs typeface="+mn-cs"/>
          </a:endParaRPr>
        </a:p>
        <a:p>
          <a:r>
            <a:rPr lang="de-DE" sz="1100">
              <a:solidFill>
                <a:srgbClr val="FF0000"/>
              </a:solidFill>
              <a:latin typeface="+mn-lt"/>
              <a:ea typeface="+mn-ea"/>
              <a:cs typeface="+mn-cs"/>
            </a:rPr>
            <a:t>Wieviel unterschiedliche?:  </a:t>
          </a:r>
          <a:r>
            <a:rPr lang="de-DE" sz="1100" b="0" i="0" u="none" strike="noStrike">
              <a:solidFill>
                <a:schemeClr val="dk1"/>
              </a:solidFill>
              <a:latin typeface="+mn-lt"/>
              <a:ea typeface="+mn-ea"/>
              <a:cs typeface="+mn-cs"/>
            </a:rPr>
            <a:t>{=SUMME(1/Matrix)}</a:t>
          </a:r>
          <a:r>
            <a:rPr lang="de-DE"/>
            <a:t> </a:t>
          </a:r>
        </a:p>
        <a:p>
          <a:r>
            <a:rPr lang="de-DE"/>
            <a:t>Ein Klassiker. Die geniale Idee dieser Formel erkennt man, wenn man Teilauswertungen vornimmt:</a:t>
          </a:r>
        </a:p>
        <a:p>
          <a:r>
            <a:rPr lang="de-DE" sz="1100" b="0" i="0">
              <a:solidFill>
                <a:schemeClr val="dk1"/>
              </a:solidFill>
              <a:latin typeface="+mn-lt"/>
              <a:ea typeface="+mn-ea"/>
              <a:cs typeface="+mn-cs"/>
            </a:rPr>
            <a:t>{=SUMME(1/Matrix)}</a:t>
          </a:r>
          <a:r>
            <a:rPr lang="de-DE" sz="1100">
              <a:solidFill>
                <a:schemeClr val="dk1"/>
              </a:solidFill>
              <a:latin typeface="+mn-lt"/>
              <a:ea typeface="+mn-ea"/>
              <a:cs typeface="+mn-cs"/>
            </a:rPr>
            <a:t> = {</a:t>
          </a:r>
          <a:r>
            <a:rPr lang="de-DE"/>
            <a:t>=SUMME(1/{1;2;4;2;4;4;4})} = {=SUMME({1;0,5;0,25;0,5;0,25;0,25;0,25})} = 3</a:t>
          </a:r>
        </a:p>
        <a:p>
          <a:r>
            <a:rPr lang="de-DE"/>
            <a:t>Der Witz: Durch die Kehrwertbildung erscheinen die Einträge, die doppelt vorkommen, in der Matrix mit 0,5, die dreifach vorkommenden mit 0,333, die vierfach vorkommenden mit 0,25 usw. Damit liefert jeder Eintrag, egal wie oft er vorkommt, in Summe den Wert 1.</a:t>
          </a:r>
        </a:p>
        <a:p>
          <a:endParaRPr lang="de-DE">
            <a:solidFill>
              <a:srgbClr val="FF0000"/>
            </a:solidFill>
          </a:endParaRPr>
        </a:p>
        <a:p>
          <a:endParaRPr lang="de-DE" sz="1100"/>
        </a:p>
        <a:p>
          <a:endParaRPr lang="de-DE" sz="1100"/>
        </a:p>
      </xdr:txBody>
    </xdr:sp>
    <xdr:clientData/>
  </xdr:twoCellAnchor>
  <xdr:twoCellAnchor>
    <xdr:from>
      <xdr:col>4</xdr:col>
      <xdr:colOff>209550</xdr:colOff>
      <xdr:row>4</xdr:row>
      <xdr:rowOff>28575</xdr:rowOff>
    </xdr:from>
    <xdr:to>
      <xdr:col>8</xdr:col>
      <xdr:colOff>219075</xdr:colOff>
      <xdr:row>12</xdr:row>
      <xdr:rowOff>9525</xdr:rowOff>
    </xdr:to>
    <xdr:sp macro="" textlink="">
      <xdr:nvSpPr>
        <xdr:cNvPr id="4" name="Textfeld 3"/>
        <xdr:cNvSpPr txBox="1"/>
      </xdr:nvSpPr>
      <xdr:spPr>
        <a:xfrm>
          <a:off x="4657725" y="771525"/>
          <a:ext cx="4229100" cy="1276350"/>
        </a:xfrm>
        <a:prstGeom prst="rect">
          <a:avLst/>
        </a:prstGeom>
        <a:gradFill>
          <a:gsLst>
            <a:gs pos="0">
              <a:srgbClr val="E6DCAC"/>
            </a:gs>
            <a:gs pos="12000">
              <a:srgbClr val="E6D78A"/>
            </a:gs>
            <a:gs pos="30000">
              <a:srgbClr val="C7AC4C"/>
            </a:gs>
            <a:gs pos="45000">
              <a:srgbClr val="E6D78A"/>
            </a:gs>
            <a:gs pos="77000">
              <a:srgbClr val="C7AC4C"/>
            </a:gs>
            <a:gs pos="100000">
              <a:srgbClr val="E6DCAC"/>
            </a:gs>
          </a:gsLst>
          <a:lin ang="5400000" scaled="0"/>
        </a:gra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de-DE" sz="1100">
              <a:solidFill>
                <a:schemeClr val="accent3">
                  <a:lumMod val="50000"/>
                </a:schemeClr>
              </a:solidFill>
            </a:rPr>
            <a:t>Erklärung:</a:t>
          </a:r>
        </a:p>
        <a:p>
          <a:r>
            <a:rPr lang="de-DE" sz="1100">
              <a:solidFill>
                <a:schemeClr val="accent3">
                  <a:lumMod val="50000"/>
                </a:schemeClr>
              </a:solidFill>
            </a:rPr>
            <a:t>Um die Formeln übersichtlich zu halten, wird</a:t>
          </a:r>
          <a:r>
            <a:rPr lang="de-DE" sz="1100" baseline="0">
              <a:solidFill>
                <a:schemeClr val="accent3">
                  <a:lumMod val="50000"/>
                </a:schemeClr>
              </a:solidFill>
            </a:rPr>
            <a:t> in der Lösung mit Namen gearbeitet (benannte Formeln).</a:t>
          </a:r>
          <a:br>
            <a:rPr lang="de-DE" sz="1100" baseline="0">
              <a:solidFill>
                <a:schemeClr val="accent3">
                  <a:lumMod val="50000"/>
                </a:schemeClr>
              </a:solidFill>
            </a:rPr>
          </a:br>
          <a:r>
            <a:rPr lang="de-DE" sz="1100" baseline="0">
              <a:solidFill>
                <a:schemeClr val="accent3">
                  <a:lumMod val="50000"/>
                </a:schemeClr>
              </a:solidFill>
            </a:rPr>
            <a:t>Die Definition der Namen können unter FORMELN - DEFINIERTE NAMEN - NAMENSMANAGER eingesehen werden.</a:t>
          </a:r>
        </a:p>
        <a:p>
          <a:endParaRPr lang="de-DE"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194</xdr:row>
      <xdr:rowOff>0</xdr:rowOff>
    </xdr:from>
    <xdr:to>
      <xdr:col>1</xdr:col>
      <xdr:colOff>209550</xdr:colOff>
      <xdr:row>195</xdr:row>
      <xdr:rowOff>28575</xdr:rowOff>
    </xdr:to>
    <xdr:pic>
      <xdr:nvPicPr>
        <xdr:cNvPr id="3073" name="Picture 1" descr="sm15"/>
        <xdr:cNvPicPr>
          <a:picLocks noChangeAspect="1" noChangeArrowheads="1" noCrop="1"/>
        </xdr:cNvPicPr>
      </xdr:nvPicPr>
      <xdr:blipFill>
        <a:blip xmlns:r="http://schemas.openxmlformats.org/officeDocument/2006/relationships" r:embed="rId1"/>
        <a:srcRect/>
        <a:stretch>
          <a:fillRect/>
        </a:stretch>
      </xdr:blipFill>
      <xdr:spPr bwMode="auto">
        <a:xfrm>
          <a:off x="762000" y="31565850"/>
          <a:ext cx="209550" cy="190500"/>
        </a:xfrm>
        <a:prstGeom prst="rect">
          <a:avLst/>
        </a:prstGeom>
        <a:noFill/>
        <a:ln w="9525">
          <a:noFill/>
          <a:miter lim="800000"/>
          <a:headEnd/>
          <a:tailEnd/>
        </a:ln>
      </xdr:spPr>
    </xdr:pic>
    <xdr:clientData/>
  </xdr:twoCellAnchor>
  <xdr:twoCellAnchor>
    <xdr:from>
      <xdr:col>9</xdr:col>
      <xdr:colOff>523875</xdr:colOff>
      <xdr:row>3</xdr:row>
      <xdr:rowOff>38100</xdr:rowOff>
    </xdr:from>
    <xdr:to>
      <xdr:col>15</xdr:col>
      <xdr:colOff>266700</xdr:colOff>
      <xdr:row>19</xdr:row>
      <xdr:rowOff>85725</xdr:rowOff>
    </xdr:to>
    <xdr:sp macro="" textlink="">
      <xdr:nvSpPr>
        <xdr:cNvPr id="3" name="Textfeld 2"/>
        <xdr:cNvSpPr txBox="1"/>
      </xdr:nvSpPr>
      <xdr:spPr>
        <a:xfrm>
          <a:off x="7381875" y="561975"/>
          <a:ext cx="4314825" cy="2638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de-DE" sz="1100">
              <a:solidFill>
                <a:srgbClr val="FF0000"/>
              </a:solidFill>
            </a:rPr>
            <a:t>Achtung:</a:t>
          </a:r>
        </a:p>
        <a:p>
          <a:r>
            <a:rPr lang="de-DE" sz="1100" b="1" i="0" u="none" strike="noStrike">
              <a:solidFill>
                <a:schemeClr val="dk1"/>
              </a:solidFill>
              <a:latin typeface="+mn-lt"/>
              <a:ea typeface="+mn-ea"/>
              <a:cs typeface="+mn-cs"/>
            </a:rPr>
            <a:t>Zusammenfassung</a:t>
          </a:r>
          <a:r>
            <a:rPr lang="de-DE"/>
            <a:t> </a:t>
          </a:r>
          <a:r>
            <a:rPr lang="de-DE" sz="1100" b="0" i="0" u="none" strike="noStrike">
              <a:solidFill>
                <a:schemeClr val="dk1"/>
              </a:solidFill>
              <a:latin typeface="+mn-lt"/>
              <a:ea typeface="+mn-ea"/>
              <a:cs typeface="+mn-cs"/>
            </a:rPr>
            <a:t>Extrem anfällig sind </a:t>
          </a:r>
          <a:r>
            <a:rPr lang="de-DE" sz="1100" b="0" i="0" u="none" strike="noStrike">
              <a:solidFill>
                <a:srgbClr val="FF0000"/>
              </a:solidFill>
              <a:latin typeface="+mn-lt"/>
              <a:ea typeface="+mn-ea"/>
              <a:cs typeface="+mn-cs"/>
            </a:rPr>
            <a:t>ZählenWenn</a:t>
          </a:r>
          <a:r>
            <a:rPr lang="de-DE" sz="1100" b="0" i="0" u="none" strike="noStrike">
              <a:solidFill>
                <a:schemeClr val="dk1"/>
              </a:solidFill>
              <a:latin typeface="+mn-lt"/>
              <a:ea typeface="+mn-ea"/>
              <a:cs typeface="+mn-cs"/>
            </a:rPr>
            <a:t> und </a:t>
          </a:r>
          <a:r>
            <a:rPr lang="de-DE" sz="1100" b="0" i="0" u="none" strike="noStrike">
              <a:solidFill>
                <a:srgbClr val="FF0000"/>
              </a:solidFill>
              <a:latin typeface="+mn-lt"/>
              <a:ea typeface="+mn-ea"/>
              <a:cs typeface="+mn-cs"/>
            </a:rPr>
            <a:t>SummeWenn.</a:t>
          </a:r>
          <a:r>
            <a:rPr lang="de-DE">
              <a:solidFill>
                <a:srgbClr val="FF0000"/>
              </a:solidFill>
            </a:rPr>
            <a:t> </a:t>
          </a:r>
          <a:r>
            <a:rPr lang="de-DE" sz="1100" b="0" i="0" u="none" strike="noStrike">
              <a:solidFill>
                <a:schemeClr val="dk1"/>
              </a:solidFill>
              <a:latin typeface="+mn-lt"/>
              <a:ea typeface="+mn-ea"/>
              <a:cs typeface="+mn-cs"/>
            </a:rPr>
            <a:t>Ich liebe Excel aber da Excel einen solchen Spagat macht, zwischen Anwenderfreundlichkeit und Möglichkeiten, muss man ganz einfach sagen:</a:t>
          </a:r>
          <a:r>
            <a:rPr lang="de-DE"/>
            <a:t> </a:t>
          </a:r>
          <a:r>
            <a:rPr lang="de-DE" sz="1100" b="0" i="0" u="none" strike="noStrike">
              <a:solidFill>
                <a:schemeClr val="dk1"/>
              </a:solidFill>
              <a:latin typeface="+mn-lt"/>
              <a:ea typeface="+mn-ea"/>
              <a:cs typeface="+mn-cs"/>
            </a:rPr>
            <a:t>Hier fehlt in den anfälligen Funktionen ein Zusatzparameter in der Art:</a:t>
          </a:r>
          <a:r>
            <a:rPr lang="de-DE"/>
            <a:t> </a:t>
          </a:r>
          <a:r>
            <a:rPr lang="de-DE" sz="1100" b="0" i="0" u="none" strike="noStrike">
              <a:solidFill>
                <a:schemeClr val="dk1"/>
              </a:solidFill>
              <a:latin typeface="+mn-lt"/>
              <a:ea typeface="+mn-ea"/>
              <a:cs typeface="+mn-cs"/>
            </a:rPr>
            <a:t>Vergleiche den genauen Inhalt.</a:t>
          </a:r>
          <a:r>
            <a:rPr lang="de-DE"/>
            <a:t> </a:t>
          </a:r>
          <a:r>
            <a:rPr lang="de-DE" sz="1100" b="0" i="0" u="none" strike="noStrike">
              <a:solidFill>
                <a:schemeClr val="dk1"/>
              </a:solidFill>
              <a:latin typeface="+mn-lt"/>
              <a:ea typeface="+mn-ea"/>
              <a:cs typeface="+mn-cs"/>
            </a:rPr>
            <a:t>Und ich hoffe, dass ich Sie einigermaßen darauf eingestellt habe:</a:t>
          </a:r>
          <a:r>
            <a:rPr lang="de-DE"/>
            <a:t> </a:t>
          </a:r>
          <a:r>
            <a:rPr lang="de-DE" sz="1100" b="1" i="0" u="none" strike="noStrike">
              <a:solidFill>
                <a:schemeClr val="dk1"/>
              </a:solidFill>
              <a:latin typeface="+mn-lt"/>
              <a:ea typeface="+mn-ea"/>
              <a:cs typeface="+mn-cs"/>
            </a:rPr>
            <a:t>Aufpassen, nicht alles ist so , wie man glaubt zu denken und wie es dann wirklich ist.</a:t>
          </a:r>
          <a:r>
            <a:rPr lang="de-DE"/>
            <a:t> </a:t>
          </a:r>
          <a:endParaRPr lang="de-DE" sz="1100"/>
        </a:p>
      </xdr:txBody>
    </xdr:sp>
    <xdr:clientData/>
  </xdr:two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flat"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online-excel.de/excel/hallo.php"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www.online-excel.de/excel/singsel.php?f=13" TargetMode="External"/></Relationships>
</file>

<file path=xl/worksheets/sheet1.xml><?xml version="1.0" encoding="utf-8"?>
<worksheet xmlns="http://schemas.openxmlformats.org/spreadsheetml/2006/main" xmlns:r="http://schemas.openxmlformats.org/officeDocument/2006/relationships">
  <sheetPr codeName="Tabelle2">
    <tabColor rgb="FFFF0000"/>
  </sheetPr>
  <dimension ref="A2:M28"/>
  <sheetViews>
    <sheetView tabSelected="1" workbookViewId="0">
      <selection activeCell="I5" sqref="I5"/>
    </sheetView>
  </sheetViews>
  <sheetFormatPr baseColWidth="10" defaultRowHeight="12.75"/>
  <cols>
    <col min="3" max="3" width="19.85546875" customWidth="1"/>
    <col min="4" max="4" width="22.140625" bestFit="1" customWidth="1"/>
    <col min="8" max="8" width="17.28515625" bestFit="1" customWidth="1"/>
    <col min="12" max="12" width="17.28515625" bestFit="1" customWidth="1"/>
  </cols>
  <sheetData>
    <row r="2" spans="1:7" ht="20.25">
      <c r="B2" s="54" t="s">
        <v>3</v>
      </c>
      <c r="C2" s="54"/>
    </row>
    <row r="7" spans="1:7">
      <c r="A7" s="1"/>
    </row>
    <row r="8" spans="1:7" ht="15">
      <c r="G8" s="27"/>
    </row>
    <row r="9" spans="1:7">
      <c r="A9" s="2"/>
    </row>
    <row r="10" spans="1:7" ht="15">
      <c r="G10" s="27"/>
    </row>
    <row r="15" spans="1:7">
      <c r="B15" s="28" t="s">
        <v>12</v>
      </c>
    </row>
    <row r="16" spans="1:7">
      <c r="B16" s="8" t="s">
        <v>0</v>
      </c>
      <c r="D16" s="4" t="s">
        <v>52</v>
      </c>
      <c r="E16" s="5"/>
    </row>
    <row r="17" spans="2:13">
      <c r="B17" s="8" t="s">
        <v>1</v>
      </c>
    </row>
    <row r="18" spans="2:13">
      <c r="B18" s="8" t="s">
        <v>2</v>
      </c>
      <c r="D18" s="4" t="s">
        <v>6</v>
      </c>
      <c r="E18" s="5"/>
    </row>
    <row r="19" spans="2:13">
      <c r="B19" s="8" t="s">
        <v>1</v>
      </c>
    </row>
    <row r="20" spans="2:13">
      <c r="B20" s="8" t="s">
        <v>2</v>
      </c>
      <c r="D20" s="3" t="s">
        <v>4</v>
      </c>
      <c r="E20" s="5"/>
    </row>
    <row r="21" spans="2:13">
      <c r="B21" s="8" t="s">
        <v>2</v>
      </c>
    </row>
    <row r="22" spans="2:13">
      <c r="B22" s="8" t="s">
        <v>2</v>
      </c>
      <c r="D22" s="4" t="s">
        <v>7</v>
      </c>
      <c r="E22" s="5"/>
    </row>
    <row r="24" spans="2:13">
      <c r="D24" s="4" t="s">
        <v>51</v>
      </c>
      <c r="E24" s="5"/>
    </row>
    <row r="26" spans="2:13">
      <c r="D26" s="4" t="s">
        <v>49</v>
      </c>
      <c r="E26" s="5"/>
    </row>
    <row r="28" spans="2:13">
      <c r="J28" s="4"/>
      <c r="K28" s="4"/>
      <c r="L28" s="4"/>
      <c r="M28" s="4"/>
    </row>
  </sheetData>
  <mergeCells count="1">
    <mergeCell ref="B2:C2"/>
  </mergeCells>
  <phoneticPr fontId="0" type="noConversion"/>
  <pageMargins left="0.78740157499999996" right="0.78740157499999996" top="0.984251969" bottom="0.984251969" header="0.4921259845" footer="0.4921259845"/>
  <pageSetup paperSize="9" orientation="portrait" horizontalDpi="4294967293" verticalDpi="0" r:id="rId1"/>
  <headerFooter alignWithMargins="0"/>
  <drawing r:id="rId2"/>
</worksheet>
</file>

<file path=xl/worksheets/sheet2.xml><?xml version="1.0" encoding="utf-8"?>
<worksheet xmlns="http://schemas.openxmlformats.org/spreadsheetml/2006/main" xmlns:r="http://schemas.openxmlformats.org/officeDocument/2006/relationships">
  <sheetPr codeName="Tabelle1">
    <tabColor rgb="FF00B050"/>
  </sheetPr>
  <dimension ref="A2:H38"/>
  <sheetViews>
    <sheetView topLeftCell="A49" workbookViewId="0">
      <selection activeCell="H32" sqref="H32"/>
    </sheetView>
  </sheetViews>
  <sheetFormatPr baseColWidth="10" defaultRowHeight="12.75"/>
  <cols>
    <col min="2" max="2" width="13.28515625" bestFit="1" customWidth="1"/>
    <col min="3" max="3" width="19.85546875" customWidth="1"/>
    <col min="4" max="4" width="22.140625" bestFit="1" customWidth="1"/>
    <col min="5" max="5" width="17.28515625" bestFit="1" customWidth="1"/>
    <col min="7" max="8" width="17.28515625" bestFit="1" customWidth="1"/>
    <col min="12" max="12" width="17.28515625" bestFit="1" customWidth="1"/>
  </cols>
  <sheetData>
    <row r="2" spans="1:6" ht="20.25">
      <c r="B2" s="54" t="s">
        <v>3</v>
      </c>
      <c r="C2" s="54"/>
    </row>
    <row r="7" spans="1:6">
      <c r="A7" s="1"/>
    </row>
    <row r="9" spans="1:6">
      <c r="A9" s="2"/>
    </row>
    <row r="16" spans="1:6">
      <c r="B16" t="s">
        <v>0</v>
      </c>
      <c r="D16" s="3" t="s">
        <v>5</v>
      </c>
      <c r="E16" s="5">
        <f>MAX(Matrix)</f>
        <v>4</v>
      </c>
      <c r="F16" s="7" t="s">
        <v>43</v>
      </c>
    </row>
    <row r="17" spans="2:8">
      <c r="B17" t="s">
        <v>1</v>
      </c>
      <c r="F17" s="6"/>
    </row>
    <row r="18" spans="2:8">
      <c r="B18" t="s">
        <v>2</v>
      </c>
      <c r="D18" s="4" t="s">
        <v>6</v>
      </c>
      <c r="E18" s="5">
        <f>MATCH(MAX(Matrix),Matrix,0)</f>
        <v>3</v>
      </c>
      <c r="F18" s="7" t="s">
        <v>45</v>
      </c>
    </row>
    <row r="19" spans="2:8">
      <c r="B19" t="s">
        <v>1</v>
      </c>
    </row>
    <row r="20" spans="2:8">
      <c r="B20" t="s">
        <v>2</v>
      </c>
      <c r="D20" s="3" t="s">
        <v>4</v>
      </c>
      <c r="E20" s="5" t="str">
        <f>INDEX(AusgangsListe,MATCH(MAX(Matrix),Matrix,0))</f>
        <v>Karlsruhe</v>
      </c>
      <c r="F20" s="7" t="s">
        <v>44</v>
      </c>
    </row>
    <row r="21" spans="2:8">
      <c r="B21" t="s">
        <v>2</v>
      </c>
    </row>
    <row r="22" spans="2:8">
      <c r="B22" t="s">
        <v>2</v>
      </c>
      <c r="D22" s="4" t="s">
        <v>7</v>
      </c>
      <c r="E22" s="5">
        <f t="array" ref="E22">MAX((Matrix=MAX(Matrix))*ZeilenMatrix)</f>
        <v>22</v>
      </c>
      <c r="F22" s="7" t="s">
        <v>46</v>
      </c>
    </row>
    <row r="23" spans="2:8">
      <c r="D23" s="4" t="s">
        <v>47</v>
      </c>
      <c r="E23" s="5">
        <f t="array" ref="E23">LARGE(((Matrix=MAX(Matrix))*ZeilenMatrix),2)</f>
        <v>21</v>
      </c>
      <c r="F23" t="s">
        <v>48</v>
      </c>
    </row>
    <row r="25" spans="2:8">
      <c r="D25" s="4" t="s">
        <v>49</v>
      </c>
      <c r="E25" s="5">
        <f t="array" ref="E25">SUM(1/Matrix)</f>
        <v>3</v>
      </c>
      <c r="F25" s="7" t="s">
        <v>50</v>
      </c>
    </row>
    <row r="26" spans="2:8">
      <c r="D26" s="4"/>
    </row>
    <row r="28" spans="2:8">
      <c r="B28" s="4" t="s">
        <v>40</v>
      </c>
    </row>
    <row r="30" spans="2:8">
      <c r="B30" s="26" t="s">
        <v>41</v>
      </c>
      <c r="C30" s="26" t="s">
        <v>8</v>
      </c>
      <c r="D30" s="26" t="s">
        <v>9</v>
      </c>
      <c r="E30" s="26" t="s">
        <v>42</v>
      </c>
      <c r="G30" s="26" t="s">
        <v>10</v>
      </c>
      <c r="H30" s="26" t="s">
        <v>11</v>
      </c>
    </row>
    <row r="32" spans="2:8">
      <c r="B32" t="str">
        <f t="array" ref="B32:B38">AusgangsListe</f>
        <v>Berlin</v>
      </c>
      <c r="C32">
        <f t="array" ref="C32:C38">COUNTIF(AusgangsListe,AusgangsListe)</f>
        <v>1</v>
      </c>
      <c r="D32">
        <f>MAX(Matrix)</f>
        <v>4</v>
      </c>
      <c r="E32">
        <f>LARGE(Matrix,1)</f>
        <v>4</v>
      </c>
      <c r="G32" t="b">
        <f t="array" ref="G32:G38">Matrix=MAX(Matrix)</f>
        <v>0</v>
      </c>
      <c r="H32">
        <f t="array" ref="H32:H38">ROW($B$16:$B$22)</f>
        <v>16</v>
      </c>
    </row>
    <row r="33" spans="2:8">
      <c r="B33" t="str">
        <v>Brandenburg</v>
      </c>
      <c r="C33">
        <v>2</v>
      </c>
      <c r="G33" t="b">
        <v>0</v>
      </c>
      <c r="H33">
        <v>17</v>
      </c>
    </row>
    <row r="34" spans="2:8">
      <c r="B34" t="str">
        <v>Karlsruhe</v>
      </c>
      <c r="C34">
        <v>4</v>
      </c>
      <c r="G34" t="b">
        <v>1</v>
      </c>
      <c r="H34">
        <v>18</v>
      </c>
    </row>
    <row r="35" spans="2:8">
      <c r="B35" t="str">
        <v>Brandenburg</v>
      </c>
      <c r="C35">
        <v>2</v>
      </c>
      <c r="G35" t="b">
        <v>0</v>
      </c>
      <c r="H35">
        <v>19</v>
      </c>
    </row>
    <row r="36" spans="2:8">
      <c r="B36" t="str">
        <v>Karlsruhe</v>
      </c>
      <c r="C36">
        <v>4</v>
      </c>
      <c r="G36" t="b">
        <v>1</v>
      </c>
      <c r="H36">
        <v>20</v>
      </c>
    </row>
    <row r="37" spans="2:8">
      <c r="B37" t="str">
        <v>Karlsruhe</v>
      </c>
      <c r="C37">
        <v>4</v>
      </c>
      <c r="G37" t="b">
        <v>1</v>
      </c>
      <c r="H37">
        <v>21</v>
      </c>
    </row>
    <row r="38" spans="2:8">
      <c r="B38" t="str">
        <v>Karlsruhe</v>
      </c>
      <c r="C38">
        <v>4</v>
      </c>
      <c r="G38" t="b">
        <v>1</v>
      </c>
      <c r="H38">
        <v>22</v>
      </c>
    </row>
  </sheetData>
  <mergeCells count="1">
    <mergeCell ref="B2:C2"/>
  </mergeCells>
  <phoneticPr fontId="0" type="noConversion"/>
  <pageMargins left="0.78740157499999996" right="0.78740157499999996" top="0.984251969" bottom="0.984251969" header="0.4921259845" footer="0.4921259845"/>
  <pageSetup paperSize="9" orientation="portrait" horizontalDpi="4294967293" verticalDpi="0" r:id="rId1"/>
  <headerFooter alignWithMargins="0"/>
  <drawing r:id="rId2"/>
</worksheet>
</file>

<file path=xl/worksheets/sheet3.xml><?xml version="1.0" encoding="utf-8"?>
<worksheet xmlns="http://schemas.openxmlformats.org/spreadsheetml/2006/main" xmlns:r="http://schemas.openxmlformats.org/officeDocument/2006/relationships">
  <sheetPr codeName="Tabelle4"/>
  <dimension ref="A1:J307"/>
  <sheetViews>
    <sheetView workbookViewId="0">
      <selection activeCell="A43" sqref="A43"/>
    </sheetView>
  </sheetViews>
  <sheetFormatPr baseColWidth="10" defaultRowHeight="12.75"/>
  <cols>
    <col min="1" max="16384" width="11.42578125" style="30"/>
  </cols>
  <sheetData>
    <row r="1" spans="1:2">
      <c r="A1" s="29"/>
    </row>
    <row r="3" spans="1:2" ht="15.75">
      <c r="B3" s="31" t="s">
        <v>53</v>
      </c>
    </row>
    <row r="5" spans="1:2">
      <c r="B5" s="30" t="s">
        <v>54</v>
      </c>
    </row>
    <row r="6" spans="1:2">
      <c r="B6" s="30" t="s">
        <v>55</v>
      </c>
    </row>
    <row r="8" spans="1:2">
      <c r="B8" s="32" t="s">
        <v>56</v>
      </c>
    </row>
    <row r="9" spans="1:2">
      <c r="B9" s="30" t="s">
        <v>57</v>
      </c>
    </row>
    <row r="10" spans="1:2">
      <c r="B10" s="30" t="s">
        <v>58</v>
      </c>
    </row>
    <row r="13" spans="1:2">
      <c r="B13" s="30" t="s">
        <v>59</v>
      </c>
    </row>
    <row r="15" spans="1:2">
      <c r="B15" s="30" t="s">
        <v>60</v>
      </c>
    </row>
    <row r="16" spans="1:2">
      <c r="B16" s="30" t="s">
        <v>61</v>
      </c>
    </row>
    <row r="17" spans="2:7">
      <c r="B17" s="30" t="s">
        <v>62</v>
      </c>
    </row>
    <row r="18" spans="2:7">
      <c r="B18" s="30" t="s">
        <v>63</v>
      </c>
    </row>
    <row r="19" spans="2:7">
      <c r="B19" s="30" t="s">
        <v>64</v>
      </c>
    </row>
    <row r="21" spans="2:7">
      <c r="B21" s="30" t="s">
        <v>65</v>
      </c>
    </row>
    <row r="22" spans="2:7">
      <c r="B22" s="30" t="s">
        <v>66</v>
      </c>
    </row>
    <row r="24" spans="2:7">
      <c r="B24" s="32" t="s">
        <v>67</v>
      </c>
    </row>
    <row r="25" spans="2:7">
      <c r="B25" s="30" t="s">
        <v>68</v>
      </c>
    </row>
    <row r="27" spans="2:7">
      <c r="B27" s="30" t="s">
        <v>69</v>
      </c>
    </row>
    <row r="28" spans="2:7">
      <c r="B28" s="30" t="s">
        <v>70</v>
      </c>
    </row>
    <row r="30" spans="2:7">
      <c r="B30" s="33"/>
      <c r="C30" s="33" t="s">
        <v>16</v>
      </c>
      <c r="D30" s="33" t="s">
        <v>17</v>
      </c>
      <c r="E30" s="33" t="s">
        <v>18</v>
      </c>
      <c r="F30" s="33" t="s">
        <v>19</v>
      </c>
      <c r="G30" s="33" t="s">
        <v>20</v>
      </c>
    </row>
    <row r="31" spans="2:7">
      <c r="B31" s="33">
        <v>1</v>
      </c>
      <c r="C31" s="34"/>
      <c r="D31" s="34"/>
      <c r="E31" s="34"/>
      <c r="F31" s="34"/>
      <c r="G31" s="34"/>
    </row>
    <row r="32" spans="2:7">
      <c r="B32" s="33">
        <v>2</v>
      </c>
      <c r="C32" s="34"/>
      <c r="D32" s="35">
        <v>5</v>
      </c>
      <c r="E32" s="34"/>
      <c r="F32" s="35">
        <v>4</v>
      </c>
      <c r="G32" s="35">
        <v>2</v>
      </c>
    </row>
    <row r="33" spans="2:7">
      <c r="B33" s="33">
        <v>3</v>
      </c>
      <c r="C33" s="34"/>
      <c r="D33" s="35">
        <v>3</v>
      </c>
      <c r="E33" s="34"/>
      <c r="F33" s="34"/>
      <c r="G33" s="34"/>
    </row>
    <row r="34" spans="2:7">
      <c r="B34" s="33">
        <v>4</v>
      </c>
      <c r="C34" s="34"/>
      <c r="D34" s="35">
        <v>4</v>
      </c>
      <c r="E34" s="34"/>
      <c r="F34" s="34"/>
      <c r="G34" s="34"/>
    </row>
    <row r="35" spans="2:7">
      <c r="B35" s="33">
        <v>5</v>
      </c>
      <c r="C35" s="34"/>
      <c r="D35" s="35">
        <v>2</v>
      </c>
      <c r="E35" s="34"/>
      <c r="F35" s="34"/>
      <c r="G35" s="34"/>
    </row>
    <row r="36" spans="2:7">
      <c r="B36" s="33">
        <v>6</v>
      </c>
      <c r="C36" s="34"/>
      <c r="D36" s="35">
        <v>1</v>
      </c>
      <c r="E36" s="34"/>
      <c r="F36" s="34"/>
      <c r="G36" s="34"/>
    </row>
    <row r="37" spans="2:7">
      <c r="B37" s="33">
        <v>7</v>
      </c>
      <c r="C37" s="34"/>
      <c r="D37" s="35">
        <v>9</v>
      </c>
      <c r="E37" s="34"/>
      <c r="F37" s="34"/>
      <c r="G37" s="34"/>
    </row>
    <row r="38" spans="2:7" ht="13.5" thickBot="1"/>
    <row r="39" spans="2:7" ht="12.75" customHeight="1">
      <c r="B39" s="55" t="s">
        <v>35</v>
      </c>
      <c r="C39" s="56"/>
    </row>
    <row r="40" spans="2:7">
      <c r="B40" s="36" t="s">
        <v>71</v>
      </c>
      <c r="C40" s="37" t="s">
        <v>72</v>
      </c>
    </row>
    <row r="41" spans="2:7" ht="13.5" thickBot="1">
      <c r="B41" s="38" t="s">
        <v>73</v>
      </c>
      <c r="C41" s="39">
        <f>COUNTIF(B2:B7,"&gt;" &amp; D2)</f>
        <v>0</v>
      </c>
    </row>
    <row r="44" spans="2:7">
      <c r="B44" s="30" t="s">
        <v>74</v>
      </c>
    </row>
    <row r="46" spans="2:7">
      <c r="B46" s="30" t="s">
        <v>75</v>
      </c>
    </row>
    <row r="47" spans="2:7">
      <c r="B47" s="30" t="s">
        <v>76</v>
      </c>
    </row>
    <row r="49" spans="2:10">
      <c r="B49" s="33"/>
      <c r="C49" s="33" t="s">
        <v>16</v>
      </c>
      <c r="D49" s="33" t="s">
        <v>17</v>
      </c>
      <c r="E49" s="33" t="s">
        <v>18</v>
      </c>
      <c r="F49" s="33" t="s">
        <v>19</v>
      </c>
      <c r="G49" s="33" t="s">
        <v>20</v>
      </c>
      <c r="H49" s="33" t="s">
        <v>21</v>
      </c>
      <c r="I49" s="33" t="s">
        <v>77</v>
      </c>
      <c r="J49" s="33" t="s">
        <v>78</v>
      </c>
    </row>
    <row r="50" spans="2:10">
      <c r="B50" s="33">
        <v>1</v>
      </c>
      <c r="C50" s="34"/>
      <c r="D50" s="34"/>
      <c r="E50" s="34"/>
      <c r="F50" s="34"/>
      <c r="G50" s="34"/>
      <c r="H50" s="34"/>
      <c r="I50" s="34"/>
      <c r="J50" s="34"/>
    </row>
    <row r="51" spans="2:10">
      <c r="B51" s="33">
        <v>2</v>
      </c>
      <c r="C51" s="34"/>
      <c r="D51" s="34" t="s">
        <v>79</v>
      </c>
      <c r="E51" s="34" t="s">
        <v>79</v>
      </c>
      <c r="F51" s="35">
        <v>0</v>
      </c>
      <c r="G51" s="40"/>
      <c r="H51" s="34" t="s">
        <v>80</v>
      </c>
      <c r="I51" s="34" t="s">
        <v>80</v>
      </c>
      <c r="J51" s="35">
        <v>4</v>
      </c>
    </row>
    <row r="52" spans="2:10">
      <c r="B52" s="33">
        <v>3</v>
      </c>
      <c r="C52" s="34"/>
      <c r="D52" s="34" t="s">
        <v>81</v>
      </c>
      <c r="E52" s="34"/>
      <c r="F52" s="34"/>
      <c r="G52" s="40"/>
      <c r="H52" s="34" t="s">
        <v>82</v>
      </c>
      <c r="I52" s="34"/>
      <c r="J52" s="34"/>
    </row>
    <row r="53" spans="2:10">
      <c r="B53" s="33">
        <v>4</v>
      </c>
      <c r="C53" s="34"/>
      <c r="D53" s="34" t="s">
        <v>83</v>
      </c>
      <c r="E53" s="34"/>
      <c r="F53" s="34"/>
      <c r="G53" s="40"/>
      <c r="H53" s="34" t="s">
        <v>84</v>
      </c>
      <c r="I53" s="34"/>
      <c r="J53" s="34"/>
    </row>
    <row r="54" spans="2:10">
      <c r="B54" s="33">
        <v>5</v>
      </c>
      <c r="C54" s="34"/>
      <c r="D54" s="34" t="s">
        <v>85</v>
      </c>
      <c r="E54" s="34"/>
      <c r="F54" s="34"/>
      <c r="G54" s="40"/>
      <c r="H54" s="34" t="s">
        <v>86</v>
      </c>
      <c r="I54" s="34"/>
      <c r="J54" s="34"/>
    </row>
    <row r="55" spans="2:10">
      <c r="B55" s="33">
        <v>6</v>
      </c>
      <c r="C55" s="34"/>
      <c r="D55" s="40"/>
      <c r="E55" s="40"/>
      <c r="F55" s="40"/>
      <c r="G55" s="40"/>
      <c r="H55" s="40"/>
      <c r="I55" s="40"/>
      <c r="J55" s="40"/>
    </row>
    <row r="56" spans="2:10">
      <c r="B56" s="33">
        <v>8</v>
      </c>
      <c r="C56" s="34"/>
      <c r="D56" s="34" t="s">
        <v>79</v>
      </c>
      <c r="E56" s="34" t="s">
        <v>79</v>
      </c>
      <c r="F56" s="35">
        <v>2</v>
      </c>
      <c r="G56" s="40"/>
      <c r="H56" s="41" t="s">
        <v>87</v>
      </c>
      <c r="I56" s="41" t="s">
        <v>87</v>
      </c>
      <c r="J56" s="35">
        <v>4</v>
      </c>
    </row>
    <row r="57" spans="2:10">
      <c r="B57" s="33">
        <v>9</v>
      </c>
      <c r="C57" s="34"/>
      <c r="D57" s="34" t="s">
        <v>88</v>
      </c>
      <c r="E57" s="34"/>
      <c r="F57" s="34"/>
      <c r="G57" s="40"/>
      <c r="H57" s="41" t="s">
        <v>89</v>
      </c>
      <c r="I57" s="41"/>
      <c r="J57" s="34"/>
    </row>
    <row r="58" spans="2:10">
      <c r="B58" s="33">
        <v>10</v>
      </c>
      <c r="C58" s="34"/>
      <c r="D58" s="34" t="s">
        <v>90</v>
      </c>
      <c r="E58" s="34"/>
      <c r="F58" s="34"/>
      <c r="G58" s="40"/>
      <c r="H58" s="41" t="s">
        <v>91</v>
      </c>
      <c r="I58" s="41"/>
      <c r="J58" s="34"/>
    </row>
    <row r="59" spans="2:10">
      <c r="B59" s="33">
        <v>11</v>
      </c>
      <c r="C59" s="34"/>
      <c r="D59" s="34" t="s">
        <v>92</v>
      </c>
      <c r="E59" s="34"/>
      <c r="F59" s="34"/>
      <c r="G59" s="40"/>
      <c r="H59" s="41" t="s">
        <v>93</v>
      </c>
      <c r="I59" s="41"/>
      <c r="J59" s="34"/>
    </row>
    <row r="60" spans="2:10">
      <c r="B60" s="33">
        <v>12</v>
      </c>
      <c r="C60" s="34"/>
      <c r="D60" s="34"/>
      <c r="E60" s="34"/>
      <c r="F60" s="34"/>
      <c r="G60" s="34"/>
      <c r="H60" s="34"/>
      <c r="I60" s="34"/>
      <c r="J60" s="34"/>
    </row>
    <row r="61" spans="2:10">
      <c r="B61" s="33">
        <v>13</v>
      </c>
      <c r="C61" s="34"/>
      <c r="D61" s="42" t="s">
        <v>94</v>
      </c>
      <c r="E61" s="42" t="s">
        <v>95</v>
      </c>
      <c r="F61" s="34"/>
      <c r="G61" s="34"/>
      <c r="H61" s="34"/>
      <c r="I61" s="34"/>
      <c r="J61" s="34"/>
    </row>
    <row r="62" spans="2:10">
      <c r="B62" s="33">
        <v>14</v>
      </c>
      <c r="C62" s="34"/>
      <c r="D62" s="43" t="s">
        <v>16</v>
      </c>
      <c r="E62" s="44">
        <v>65</v>
      </c>
      <c r="F62" s="34"/>
      <c r="G62" s="34"/>
      <c r="H62" s="34"/>
      <c r="I62" s="34"/>
      <c r="J62" s="34"/>
    </row>
    <row r="63" spans="2:10">
      <c r="B63" s="33">
        <v>15</v>
      </c>
      <c r="C63" s="34"/>
      <c r="D63" s="43" t="s">
        <v>96</v>
      </c>
      <c r="E63" s="44">
        <v>62</v>
      </c>
      <c r="F63" s="34"/>
      <c r="G63" s="34"/>
      <c r="H63" s="34"/>
      <c r="I63" s="34"/>
      <c r="J63" s="34"/>
    </row>
    <row r="64" spans="2:10" ht="13.5" thickBot="1"/>
    <row r="65" spans="2:3" ht="12.75" customHeight="1">
      <c r="B65" s="55" t="s">
        <v>35</v>
      </c>
      <c r="C65" s="56"/>
    </row>
    <row r="66" spans="2:3">
      <c r="B66" s="36" t="s">
        <v>71</v>
      </c>
      <c r="C66" s="37" t="s">
        <v>72</v>
      </c>
    </row>
    <row r="67" spans="2:3">
      <c r="B67" s="45" t="s">
        <v>97</v>
      </c>
      <c r="C67" s="46">
        <f>COUNTIF(B2:B5,C2)</f>
        <v>0</v>
      </c>
    </row>
    <row r="68" spans="2:3">
      <c r="B68" s="45" t="s">
        <v>98</v>
      </c>
      <c r="C68" s="46">
        <f>COUNTIF($F$2:$F$5,G2)</f>
        <v>0</v>
      </c>
    </row>
    <row r="69" spans="2:3">
      <c r="B69" s="45" t="s">
        <v>99</v>
      </c>
      <c r="C69" s="46">
        <f>COUNTIF(B8:B11,C8)</f>
        <v>0</v>
      </c>
    </row>
    <row r="70" spans="2:3">
      <c r="B70" s="45" t="s">
        <v>100</v>
      </c>
      <c r="C70" s="46">
        <f>COUNTIF($F$8:$F$11,G8)</f>
        <v>0</v>
      </c>
    </row>
    <row r="71" spans="2:3">
      <c r="B71" s="45" t="s">
        <v>101</v>
      </c>
      <c r="C71" s="46" t="e">
        <f>CODE(B14)</f>
        <v>#VALUE!</v>
      </c>
    </row>
    <row r="72" spans="2:3" ht="13.5" thickBot="1">
      <c r="B72" s="38" t="s">
        <v>102</v>
      </c>
      <c r="C72" s="39">
        <f>CODE(B15)</f>
        <v>87</v>
      </c>
    </row>
    <row r="75" spans="2:3">
      <c r="B75" s="47" t="s">
        <v>103</v>
      </c>
    </row>
    <row r="77" spans="2:3">
      <c r="B77" s="30" t="s">
        <v>104</v>
      </c>
    </row>
    <row r="78" spans="2:3">
      <c r="B78" s="30" t="s">
        <v>105</v>
      </c>
    </row>
    <row r="79" spans="2:3">
      <c r="B79" s="30" t="s">
        <v>106</v>
      </c>
    </row>
    <row r="80" spans="2:3">
      <c r="B80" s="30" t="s">
        <v>107</v>
      </c>
    </row>
    <row r="81" spans="2:8">
      <c r="B81" s="30" t="s">
        <v>108</v>
      </c>
    </row>
    <row r="83" spans="2:8">
      <c r="B83" s="30" t="s">
        <v>109</v>
      </c>
    </row>
    <row r="85" spans="2:8">
      <c r="B85" s="30" t="s">
        <v>110</v>
      </c>
    </row>
    <row r="86" spans="2:8">
      <c r="B86" s="30" t="s">
        <v>111</v>
      </c>
    </row>
    <row r="87" spans="2:8">
      <c r="B87" s="30" t="s">
        <v>112</v>
      </c>
    </row>
    <row r="88" spans="2:8">
      <c r="B88" s="30" t="s">
        <v>113</v>
      </c>
    </row>
    <row r="90" spans="2:8">
      <c r="B90" s="30" t="s">
        <v>114</v>
      </c>
    </row>
    <row r="92" spans="2:8">
      <c r="B92" s="33"/>
      <c r="C92" s="33" t="s">
        <v>16</v>
      </c>
      <c r="D92" s="33" t="s">
        <v>17</v>
      </c>
      <c r="E92" s="33" t="s">
        <v>18</v>
      </c>
      <c r="F92" s="33" t="s">
        <v>19</v>
      </c>
      <c r="G92" s="33" t="s">
        <v>20</v>
      </c>
      <c r="H92" s="33" t="s">
        <v>21</v>
      </c>
    </row>
    <row r="93" spans="2:8">
      <c r="B93" s="33">
        <v>1</v>
      </c>
      <c r="C93" s="34"/>
      <c r="D93" s="34"/>
      <c r="E93" s="34"/>
      <c r="F93" s="34"/>
      <c r="G93" s="34"/>
      <c r="H93" s="34"/>
    </row>
    <row r="94" spans="2:8">
      <c r="B94" s="33">
        <v>2</v>
      </c>
      <c r="C94" s="34"/>
      <c r="D94" s="41" t="s">
        <v>87</v>
      </c>
      <c r="E94" s="35">
        <v>3</v>
      </c>
      <c r="F94" s="34"/>
      <c r="G94" s="34" t="s">
        <v>87</v>
      </c>
      <c r="H94" s="35">
        <v>17</v>
      </c>
    </row>
    <row r="95" spans="2:8">
      <c r="B95" s="33">
        <v>3</v>
      </c>
      <c r="C95" s="34"/>
      <c r="D95" s="41" t="s">
        <v>89</v>
      </c>
      <c r="E95" s="35">
        <v>2</v>
      </c>
      <c r="F95" s="34"/>
      <c r="G95" s="34"/>
      <c r="H95" s="34"/>
    </row>
    <row r="96" spans="2:8">
      <c r="B96" s="33">
        <v>4</v>
      </c>
      <c r="C96" s="34"/>
      <c r="D96" s="41" t="s">
        <v>91</v>
      </c>
      <c r="E96" s="35">
        <v>1</v>
      </c>
      <c r="F96" s="34"/>
      <c r="G96" s="34"/>
      <c r="H96" s="34"/>
    </row>
    <row r="97" spans="2:8">
      <c r="B97" s="33">
        <v>5</v>
      </c>
      <c r="C97" s="34"/>
      <c r="D97" s="41" t="s">
        <v>93</v>
      </c>
      <c r="E97" s="35">
        <v>5</v>
      </c>
      <c r="F97" s="34"/>
      <c r="G97" s="34"/>
      <c r="H97" s="34"/>
    </row>
    <row r="98" spans="2:8">
      <c r="B98" s="33">
        <v>6</v>
      </c>
      <c r="C98" s="34"/>
      <c r="D98" s="41" t="s">
        <v>87</v>
      </c>
      <c r="E98" s="35">
        <v>6</v>
      </c>
      <c r="F98" s="34"/>
      <c r="G98" s="34"/>
      <c r="H98" s="34"/>
    </row>
    <row r="99" spans="2:8" ht="13.5" thickBot="1"/>
    <row r="100" spans="2:8" ht="12.75" customHeight="1">
      <c r="B100" s="55" t="s">
        <v>35</v>
      </c>
      <c r="C100" s="56"/>
    </row>
    <row r="101" spans="2:8">
      <c r="B101" s="36" t="s">
        <v>71</v>
      </c>
      <c r="C101" s="37" t="s">
        <v>72</v>
      </c>
    </row>
    <row r="102" spans="2:8" ht="13.5" thickBot="1">
      <c r="B102" s="38" t="s">
        <v>115</v>
      </c>
      <c r="C102" s="39">
        <f>SUMIF(B2:B6,E2,C2:C6)</f>
        <v>0</v>
      </c>
    </row>
    <row r="105" spans="2:8">
      <c r="B105" s="32" t="s">
        <v>116</v>
      </c>
    </row>
    <row r="107" spans="2:8">
      <c r="B107" s="30" t="s">
        <v>117</v>
      </c>
    </row>
    <row r="111" spans="2:8">
      <c r="B111" s="32" t="s">
        <v>118</v>
      </c>
    </row>
    <row r="113" spans="2:7">
      <c r="B113" s="30" t="s">
        <v>119</v>
      </c>
    </row>
    <row r="114" spans="2:7">
      <c r="B114" s="30" t="s">
        <v>120</v>
      </c>
    </row>
    <row r="118" spans="2:7">
      <c r="B118" s="33"/>
      <c r="C118" s="33" t="s">
        <v>16</v>
      </c>
      <c r="D118" s="33" t="s">
        <v>17</v>
      </c>
      <c r="E118" s="33" t="s">
        <v>18</v>
      </c>
      <c r="F118" s="33" t="s">
        <v>19</v>
      </c>
      <c r="G118" s="33" t="s">
        <v>20</v>
      </c>
    </row>
    <row r="119" spans="2:7">
      <c r="B119" s="33">
        <v>1</v>
      </c>
      <c r="C119" s="34"/>
      <c r="D119" s="34"/>
      <c r="E119" s="34"/>
      <c r="F119" s="34"/>
      <c r="G119" s="34"/>
    </row>
    <row r="120" spans="2:7">
      <c r="B120" s="33">
        <v>2</v>
      </c>
      <c r="C120" s="34"/>
      <c r="D120" s="34" t="s">
        <v>121</v>
      </c>
      <c r="E120" s="34"/>
      <c r="F120" s="34" t="s">
        <v>121</v>
      </c>
      <c r="G120" s="35">
        <v>4</v>
      </c>
    </row>
    <row r="121" spans="2:7">
      <c r="B121" s="33">
        <v>3</v>
      </c>
      <c r="C121" s="34"/>
      <c r="D121" s="34" t="s">
        <v>122</v>
      </c>
      <c r="E121" s="34"/>
      <c r="F121" s="34" t="s">
        <v>122</v>
      </c>
      <c r="G121" s="35">
        <v>1</v>
      </c>
    </row>
    <row r="122" spans="2:7">
      <c r="B122" s="33">
        <v>4</v>
      </c>
      <c r="C122" s="34"/>
      <c r="D122" s="34" t="s">
        <v>123</v>
      </c>
      <c r="E122" s="34"/>
      <c r="F122" s="34" t="s">
        <v>123</v>
      </c>
      <c r="G122" s="35">
        <v>2</v>
      </c>
    </row>
    <row r="123" spans="2:7">
      <c r="B123" s="33">
        <v>5</v>
      </c>
      <c r="C123" s="34"/>
      <c r="D123" s="34" t="s">
        <v>124</v>
      </c>
      <c r="E123" s="34"/>
      <c r="F123" s="34" t="s">
        <v>124</v>
      </c>
      <c r="G123" s="35">
        <v>1</v>
      </c>
    </row>
    <row r="124" spans="2:7" ht="13.5" thickBot="1"/>
    <row r="125" spans="2:7" ht="12.75" customHeight="1">
      <c r="B125" s="55" t="s">
        <v>35</v>
      </c>
      <c r="C125" s="56"/>
    </row>
    <row r="126" spans="2:7">
      <c r="B126" s="36" t="s">
        <v>71</v>
      </c>
      <c r="C126" s="37" t="s">
        <v>72</v>
      </c>
    </row>
    <row r="127" spans="2:7">
      <c r="B127" s="45" t="s">
        <v>73</v>
      </c>
      <c r="C127" s="46">
        <f>COUNTIF($B$2:$B$5,D2)</f>
        <v>0</v>
      </c>
    </row>
    <row r="128" spans="2:7">
      <c r="B128" s="45" t="s">
        <v>125</v>
      </c>
      <c r="C128" s="46">
        <f>COUNTIF($B$2:$B$5,D3)</f>
        <v>0</v>
      </c>
    </row>
    <row r="129" spans="2:6">
      <c r="B129" s="45" t="s">
        <v>126</v>
      </c>
      <c r="C129" s="46">
        <f>COUNTIF($B$2:$B$5,D4)</f>
        <v>0</v>
      </c>
    </row>
    <row r="130" spans="2:6" ht="13.5" thickBot="1">
      <c r="B130" s="38" t="s">
        <v>127</v>
      </c>
      <c r="C130" s="39">
        <f>COUNTIF($B$2:$B$5,D5)</f>
        <v>0</v>
      </c>
    </row>
    <row r="133" spans="2:6">
      <c r="B133" s="30" t="s">
        <v>128</v>
      </c>
    </row>
    <row r="134" spans="2:6">
      <c r="B134" s="30" t="s">
        <v>129</v>
      </c>
    </row>
    <row r="136" spans="2:6">
      <c r="B136" s="30" t="s">
        <v>130</v>
      </c>
    </row>
    <row r="139" spans="2:6">
      <c r="B139" s="30" t="s">
        <v>131</v>
      </c>
    </row>
    <row r="143" spans="2:6">
      <c r="B143" s="33"/>
      <c r="C143" s="33" t="s">
        <v>16</v>
      </c>
      <c r="D143" s="33" t="s">
        <v>17</v>
      </c>
      <c r="E143" s="33" t="s">
        <v>18</v>
      </c>
      <c r="F143" s="33" t="s">
        <v>19</v>
      </c>
    </row>
    <row r="144" spans="2:6">
      <c r="B144" s="33">
        <v>1</v>
      </c>
      <c r="C144" s="34"/>
      <c r="D144" s="34"/>
      <c r="E144" s="34"/>
      <c r="F144" s="34"/>
    </row>
    <row r="145" spans="2:6">
      <c r="B145" s="33">
        <v>2</v>
      </c>
      <c r="C145" s="34"/>
      <c r="D145" s="34" t="s">
        <v>132</v>
      </c>
      <c r="E145" s="34" t="s">
        <v>132</v>
      </c>
      <c r="F145" s="35">
        <v>2</v>
      </c>
    </row>
    <row r="146" spans="2:6">
      <c r="B146" s="33">
        <v>3</v>
      </c>
      <c r="C146" s="34"/>
      <c r="D146" s="34" t="s">
        <v>133</v>
      </c>
      <c r="E146" s="34"/>
      <c r="F146" s="34"/>
    </row>
    <row r="147" spans="2:6" ht="13.5" thickBot="1"/>
    <row r="148" spans="2:6" ht="12.75" customHeight="1">
      <c r="B148" s="55" t="s">
        <v>35</v>
      </c>
      <c r="C148" s="56"/>
    </row>
    <row r="149" spans="2:6">
      <c r="B149" s="36" t="s">
        <v>71</v>
      </c>
      <c r="C149" s="37" t="s">
        <v>72</v>
      </c>
    </row>
    <row r="150" spans="2:6" ht="13.5" thickBot="1">
      <c r="B150" s="38" t="s">
        <v>97</v>
      </c>
      <c r="C150" s="39">
        <f>COUNTIF(B2:B3,C2)</f>
        <v>0</v>
      </c>
    </row>
    <row r="153" spans="2:6">
      <c r="B153" s="30" t="s">
        <v>134</v>
      </c>
    </row>
    <row r="157" spans="2:6">
      <c r="B157" s="32" t="s">
        <v>135</v>
      </c>
    </row>
    <row r="159" spans="2:6">
      <c r="B159" s="30" t="s">
        <v>136</v>
      </c>
    </row>
    <row r="164" spans="2:6">
      <c r="B164" s="32" t="s">
        <v>137</v>
      </c>
    </row>
    <row r="166" spans="2:6">
      <c r="B166" s="30" t="s">
        <v>138</v>
      </c>
    </row>
    <row r="167" spans="2:6">
      <c r="B167" s="30" t="s">
        <v>139</v>
      </c>
    </row>
    <row r="169" spans="2:6">
      <c r="B169" s="30" t="s">
        <v>140</v>
      </c>
    </row>
    <row r="170" spans="2:6">
      <c r="B170" s="30" t="s">
        <v>141</v>
      </c>
    </row>
    <row r="171" spans="2:6">
      <c r="B171" s="30" t="s">
        <v>142</v>
      </c>
    </row>
    <row r="176" spans="2:6">
      <c r="B176" s="33"/>
      <c r="C176" s="33" t="s">
        <v>16</v>
      </c>
      <c r="D176" s="33" t="s">
        <v>17</v>
      </c>
      <c r="E176" s="33" t="s">
        <v>18</v>
      </c>
      <c r="F176" s="33" t="s">
        <v>19</v>
      </c>
    </row>
    <row r="177" spans="2:6">
      <c r="B177" s="33">
        <v>1</v>
      </c>
      <c r="C177" s="34"/>
      <c r="D177" s="34"/>
      <c r="E177" s="34"/>
      <c r="F177" s="34"/>
    </row>
    <row r="178" spans="2:6">
      <c r="B178" s="33">
        <v>2</v>
      </c>
      <c r="C178" s="34"/>
      <c r="D178" s="34" t="s">
        <v>143</v>
      </c>
      <c r="E178" s="34" t="s">
        <v>143</v>
      </c>
      <c r="F178" s="48">
        <v>0</v>
      </c>
    </row>
    <row r="179" spans="2:6" ht="13.5" thickBot="1"/>
    <row r="180" spans="2:6" ht="12.75" customHeight="1">
      <c r="B180" s="55" t="s">
        <v>35</v>
      </c>
      <c r="C180" s="56"/>
    </row>
    <row r="181" spans="2:6">
      <c r="B181" s="36" t="s">
        <v>71</v>
      </c>
      <c r="C181" s="37" t="s">
        <v>72</v>
      </c>
    </row>
    <row r="182" spans="2:6" ht="13.5" thickBot="1">
      <c r="B182" s="38" t="s">
        <v>97</v>
      </c>
      <c r="C182" s="39">
        <f>COUNTIF(B2,C2)</f>
        <v>0</v>
      </c>
    </row>
    <row r="185" spans="2:6">
      <c r="B185" s="32" t="s">
        <v>144</v>
      </c>
    </row>
    <row r="186" spans="2:6">
      <c r="B186" s="30" t="s">
        <v>145</v>
      </c>
    </row>
    <row r="192" spans="2:6">
      <c r="B192" s="49" t="s">
        <v>146</v>
      </c>
    </row>
    <row r="193" spans="2:2">
      <c r="B193" s="50" t="s">
        <v>147</v>
      </c>
    </row>
    <row r="194" spans="2:2">
      <c r="B194" s="50" t="s">
        <v>148</v>
      </c>
    </row>
    <row r="195" spans="2:2">
      <c r="B195" s="50" t="s">
        <v>149</v>
      </c>
    </row>
    <row r="196" spans="2:2">
      <c r="B196" s="50" t="s">
        <v>150</v>
      </c>
    </row>
    <row r="197" spans="2:2">
      <c r="B197" s="51" t="s">
        <v>151</v>
      </c>
    </row>
    <row r="204" spans="2:2">
      <c r="B204" s="32" t="s">
        <v>152</v>
      </c>
    </row>
    <row r="206" spans="2:2">
      <c r="B206" s="30" t="s">
        <v>153</v>
      </c>
    </row>
    <row r="207" spans="2:2">
      <c r="B207" s="30" t="s">
        <v>154</v>
      </c>
    </row>
    <row r="208" spans="2:2">
      <c r="B208" s="30" t="s">
        <v>155</v>
      </c>
    </row>
    <row r="210" spans="2:6">
      <c r="B210" s="30" t="s">
        <v>156</v>
      </c>
    </row>
    <row r="211" spans="2:6">
      <c r="B211" s="30" t="s">
        <v>157</v>
      </c>
    </row>
    <row r="213" spans="2:6">
      <c r="B213" s="30" t="s">
        <v>158</v>
      </c>
    </row>
    <row r="220" spans="2:6">
      <c r="B220" s="33"/>
      <c r="C220" s="33" t="s">
        <v>16</v>
      </c>
      <c r="D220" s="33" t="s">
        <v>17</v>
      </c>
      <c r="E220" s="33" t="s">
        <v>18</v>
      </c>
      <c r="F220" s="33" t="s">
        <v>19</v>
      </c>
    </row>
    <row r="221" spans="2:6">
      <c r="B221" s="33">
        <v>1</v>
      </c>
      <c r="C221" s="34"/>
      <c r="D221" s="34"/>
      <c r="E221" s="34"/>
      <c r="F221" s="34"/>
    </row>
    <row r="222" spans="2:6">
      <c r="B222" s="33">
        <v>2</v>
      </c>
      <c r="C222" s="34"/>
      <c r="D222" s="34" t="s">
        <v>143</v>
      </c>
      <c r="E222" s="34" t="s">
        <v>143</v>
      </c>
      <c r="F222" s="35">
        <v>1</v>
      </c>
    </row>
    <row r="223" spans="2:6" ht="13.5" thickBot="1"/>
    <row r="224" spans="2:6" ht="12.75" customHeight="1">
      <c r="B224" s="55" t="s">
        <v>35</v>
      </c>
      <c r="C224" s="56"/>
    </row>
    <row r="225" spans="2:3">
      <c r="B225" s="36" t="s">
        <v>71</v>
      </c>
      <c r="C225" s="37" t="s">
        <v>72</v>
      </c>
    </row>
    <row r="226" spans="2:3" ht="13.5" thickBot="1">
      <c r="B226" s="38" t="s">
        <v>97</v>
      </c>
      <c r="C226" s="39">
        <f>COUNTIF($B$2:$B$2,SUBSTITUTE(SUBSTITUTE(SUBSTITUTE(C2,"~","~~"),"*","~*"),"?","~?"))</f>
        <v>1</v>
      </c>
    </row>
    <row r="229" spans="2:3">
      <c r="B229" s="30" t="s">
        <v>159</v>
      </c>
    </row>
    <row r="231" spans="2:3">
      <c r="B231" s="30" t="s">
        <v>160</v>
      </c>
    </row>
    <row r="239" spans="2:3">
      <c r="B239" s="32" t="s">
        <v>161</v>
      </c>
    </row>
    <row r="241" spans="2:4">
      <c r="B241" s="30" t="s">
        <v>162</v>
      </c>
    </row>
    <row r="242" spans="2:4">
      <c r="B242" s="30" t="s">
        <v>163</v>
      </c>
    </row>
    <row r="244" spans="2:4">
      <c r="B244" s="30" t="s">
        <v>164</v>
      </c>
    </row>
    <row r="245" spans="2:4">
      <c r="B245" s="32" t="s">
        <v>165</v>
      </c>
    </row>
    <row r="246" spans="2:4">
      <c r="B246" s="30" t="s">
        <v>166</v>
      </c>
    </row>
    <row r="254" spans="2:4">
      <c r="B254" s="33"/>
      <c r="C254" s="33" t="s">
        <v>16</v>
      </c>
      <c r="D254" s="33" t="s">
        <v>17</v>
      </c>
    </row>
    <row r="255" spans="2:4">
      <c r="B255" s="33">
        <v>1</v>
      </c>
      <c r="C255" s="52">
        <v>39450</v>
      </c>
      <c r="D255" s="35">
        <v>2</v>
      </c>
    </row>
    <row r="256" spans="2:4">
      <c r="B256" s="33">
        <v>2</v>
      </c>
      <c r="C256" s="53">
        <v>39450</v>
      </c>
      <c r="D256" s="34"/>
    </row>
    <row r="257" spans="2:3" ht="13.5" thickBot="1"/>
    <row r="258" spans="2:3" ht="12.75" customHeight="1">
      <c r="B258" s="55" t="s">
        <v>35</v>
      </c>
      <c r="C258" s="56"/>
    </row>
    <row r="259" spans="2:3">
      <c r="B259" s="36" t="s">
        <v>71</v>
      </c>
      <c r="C259" s="37" t="s">
        <v>72</v>
      </c>
    </row>
    <row r="260" spans="2:3" ht="13.5" thickBot="1">
      <c r="B260" s="38" t="s">
        <v>167</v>
      </c>
      <c r="C260" s="39">
        <f>COUNTIF($A$1:$A$2,A1)</f>
        <v>0</v>
      </c>
    </row>
    <row r="263" spans="2:3">
      <c r="B263" s="30" t="s">
        <v>168</v>
      </c>
    </row>
    <row r="265" spans="2:3">
      <c r="B265" s="30" t="s">
        <v>169</v>
      </c>
    </row>
    <row r="266" spans="2:3">
      <c r="B266" s="30" t="s">
        <v>170</v>
      </c>
    </row>
    <row r="268" spans="2:3">
      <c r="B268" s="30" t="s">
        <v>171</v>
      </c>
    </row>
    <row r="270" spans="2:3">
      <c r="B270" s="30" t="s">
        <v>172</v>
      </c>
    </row>
    <row r="271" spans="2:3">
      <c r="B271" s="30" t="s">
        <v>173</v>
      </c>
    </row>
    <row r="272" spans="2:3">
      <c r="B272" s="30" t="s">
        <v>174</v>
      </c>
    </row>
    <row r="274" spans="2:2">
      <c r="B274" s="30" t="s">
        <v>175</v>
      </c>
    </row>
    <row r="275" spans="2:2">
      <c r="B275" s="30" t="s">
        <v>176</v>
      </c>
    </row>
    <row r="276" spans="2:2">
      <c r="B276" s="30" t="s">
        <v>177</v>
      </c>
    </row>
    <row r="277" spans="2:2">
      <c r="B277" s="30" t="s">
        <v>178</v>
      </c>
    </row>
    <row r="285" spans="2:2">
      <c r="B285" s="32" t="s">
        <v>179</v>
      </c>
    </row>
    <row r="287" spans="2:2">
      <c r="B287" s="30" t="s">
        <v>180</v>
      </c>
    </row>
    <row r="288" spans="2:2">
      <c r="B288" s="30" t="s">
        <v>181</v>
      </c>
    </row>
    <row r="297" spans="2:2">
      <c r="B297" s="32" t="s">
        <v>182</v>
      </c>
    </row>
    <row r="299" spans="2:2">
      <c r="B299" s="47" t="s">
        <v>183</v>
      </c>
    </row>
    <row r="300" spans="2:2">
      <c r="B300" s="30" t="s">
        <v>184</v>
      </c>
    </row>
    <row r="302" spans="2:2">
      <c r="B302" s="30" t="s">
        <v>185</v>
      </c>
    </row>
    <row r="303" spans="2:2">
      <c r="B303" s="30" t="s">
        <v>186</v>
      </c>
    </row>
    <row r="305" spans="2:2">
      <c r="B305" s="30" t="s">
        <v>187</v>
      </c>
    </row>
    <row r="307" spans="2:2">
      <c r="B307" s="32" t="s">
        <v>188</v>
      </c>
    </row>
  </sheetData>
  <mergeCells count="8">
    <mergeCell ref="B224:C224"/>
    <mergeCell ref="B258:C258"/>
    <mergeCell ref="B39:C39"/>
    <mergeCell ref="B65:C65"/>
    <mergeCell ref="B100:C100"/>
    <mergeCell ref="B125:C125"/>
    <mergeCell ref="B148:C148"/>
    <mergeCell ref="B180:C180"/>
  </mergeCells>
  <phoneticPr fontId="0" type="noConversion"/>
  <hyperlinks>
    <hyperlink ref="B197" r:id="rId1" display="http://www.online-excel.de/excel/hallo.php"/>
  </hyperlinks>
  <pageMargins left="0.78740157499999996" right="0.78740157499999996" top="0.984251969" bottom="0.984251969" header="0.4921259845" footer="0.4921259845"/>
  <pageSetup paperSize="9" orientation="portrait" horizontalDpi="4294967293" verticalDpi="0" r:id="rId2"/>
  <headerFooter alignWithMargins="0"/>
  <drawing r:id="rId3"/>
</worksheet>
</file>

<file path=xl/worksheets/sheet4.xml><?xml version="1.0" encoding="utf-8"?>
<worksheet xmlns="http://schemas.openxmlformats.org/spreadsheetml/2006/main" xmlns:r="http://schemas.openxmlformats.org/officeDocument/2006/relationships">
  <sheetPr codeName="Tabelle3"/>
  <dimension ref="A6:G34"/>
  <sheetViews>
    <sheetView workbookViewId="0">
      <selection activeCell="E39" sqref="E39"/>
    </sheetView>
  </sheetViews>
  <sheetFormatPr baseColWidth="10" defaultRowHeight="12.75"/>
  <cols>
    <col min="1" max="1" width="42.140625" customWidth="1"/>
  </cols>
  <sheetData>
    <row r="6" spans="1:7">
      <c r="C6" s="9" t="s">
        <v>13</v>
      </c>
    </row>
    <row r="9" spans="1:7">
      <c r="A9" s="4" t="s">
        <v>14</v>
      </c>
    </row>
    <row r="10" spans="1:7">
      <c r="A10" s="4" t="s">
        <v>15</v>
      </c>
    </row>
    <row r="12" spans="1:7">
      <c r="A12" s="57"/>
      <c r="B12" s="57"/>
      <c r="C12" s="57"/>
      <c r="D12" s="57"/>
      <c r="E12" s="57"/>
      <c r="F12" s="57"/>
      <c r="G12" s="57"/>
    </row>
    <row r="13" spans="1:7">
      <c r="A13" s="10"/>
      <c r="B13" s="19" t="s">
        <v>16</v>
      </c>
      <c r="C13" s="19" t="s">
        <v>17</v>
      </c>
      <c r="D13" s="19" t="s">
        <v>18</v>
      </c>
      <c r="E13" s="19" t="s">
        <v>19</v>
      </c>
      <c r="F13" s="19" t="s">
        <v>20</v>
      </c>
      <c r="G13" s="20" t="s">
        <v>21</v>
      </c>
    </row>
    <row r="14" spans="1:7">
      <c r="A14" s="21">
        <v>1</v>
      </c>
      <c r="B14" s="11"/>
      <c r="C14" s="11"/>
      <c r="D14" s="11"/>
      <c r="E14" s="11"/>
      <c r="F14" s="11"/>
      <c r="G14" s="11"/>
    </row>
    <row r="15" spans="1:7">
      <c r="A15" s="21">
        <v>2</v>
      </c>
      <c r="B15" s="11"/>
      <c r="C15" s="12" t="s">
        <v>22</v>
      </c>
      <c r="D15" s="11"/>
      <c r="E15" s="12" t="s">
        <v>23</v>
      </c>
      <c r="F15" s="11"/>
      <c r="G15" s="11"/>
    </row>
    <row r="16" spans="1:7">
      <c r="A16" s="21">
        <v>3</v>
      </c>
      <c r="B16" s="11"/>
      <c r="C16" s="13">
        <v>2</v>
      </c>
      <c r="D16" s="11"/>
      <c r="E16" s="11" t="s">
        <v>24</v>
      </c>
      <c r="F16" s="11"/>
      <c r="G16" s="11"/>
    </row>
    <row r="17" spans="1:7">
      <c r="A17" s="21">
        <v>4</v>
      </c>
      <c r="B17" s="11"/>
      <c r="C17" s="13">
        <v>3</v>
      </c>
      <c r="D17" s="11"/>
      <c r="E17" s="11" t="s">
        <v>25</v>
      </c>
      <c r="F17" s="11"/>
      <c r="G17" s="11"/>
    </row>
    <row r="18" spans="1:7">
      <c r="A18" s="21">
        <v>5</v>
      </c>
      <c r="B18" s="11"/>
      <c r="C18" s="13">
        <v>3</v>
      </c>
      <c r="D18" s="11"/>
      <c r="E18" s="11" t="s">
        <v>26</v>
      </c>
      <c r="F18" s="11"/>
      <c r="G18" s="11"/>
    </row>
    <row r="19" spans="1:7">
      <c r="A19" s="21">
        <v>6</v>
      </c>
      <c r="B19" s="11"/>
      <c r="C19" s="13">
        <v>5</v>
      </c>
      <c r="D19" s="11"/>
      <c r="E19" s="11" t="s">
        <v>24</v>
      </c>
      <c r="F19" s="11"/>
      <c r="G19" s="11"/>
    </row>
    <row r="20" spans="1:7">
      <c r="A20" s="21">
        <v>7</v>
      </c>
      <c r="B20" s="11"/>
      <c r="C20" s="13">
        <v>3</v>
      </c>
      <c r="D20" s="11"/>
      <c r="E20" s="11" t="s">
        <v>25</v>
      </c>
      <c r="F20" s="11"/>
      <c r="G20" s="11"/>
    </row>
    <row r="21" spans="1:7">
      <c r="A21" s="21">
        <v>8</v>
      </c>
      <c r="B21" s="11"/>
      <c r="C21" s="11"/>
      <c r="D21" s="11"/>
      <c r="E21" s="11"/>
      <c r="F21" s="11"/>
      <c r="G21" s="11"/>
    </row>
    <row r="22" spans="1:7">
      <c r="A22" s="21">
        <v>9</v>
      </c>
      <c r="B22" s="11"/>
      <c r="C22" s="14" t="s">
        <v>27</v>
      </c>
      <c r="D22" s="11"/>
      <c r="E22" s="14" t="s">
        <v>28</v>
      </c>
      <c r="F22" s="11"/>
      <c r="G22" s="11"/>
    </row>
    <row r="23" spans="1:7">
      <c r="A23" s="21">
        <v>10</v>
      </c>
      <c r="B23" s="11"/>
      <c r="C23" s="15">
        <v>3</v>
      </c>
      <c r="D23" s="11"/>
      <c r="E23" s="16" t="s">
        <v>24</v>
      </c>
      <c r="F23" s="11"/>
      <c r="G23" s="11"/>
    </row>
    <row r="24" spans="1:7">
      <c r="A24" s="21">
        <v>11</v>
      </c>
      <c r="B24" s="11"/>
      <c r="C24" s="14" t="s">
        <v>29</v>
      </c>
      <c r="D24" s="11"/>
      <c r="E24" s="14" t="s">
        <v>30</v>
      </c>
      <c r="F24" s="11"/>
      <c r="G24" s="11"/>
    </row>
    <row r="25" spans="1:7" ht="38.25">
      <c r="A25" s="21">
        <v>12</v>
      </c>
      <c r="B25" s="11"/>
      <c r="C25" s="15">
        <v>3</v>
      </c>
      <c r="D25" s="11"/>
      <c r="E25" s="15">
        <v>2</v>
      </c>
      <c r="F25" s="14" t="s">
        <v>31</v>
      </c>
      <c r="G25" s="11"/>
    </row>
    <row r="26" spans="1:7">
      <c r="A26" s="21">
        <v>13</v>
      </c>
      <c r="B26" s="11"/>
      <c r="C26" s="11"/>
      <c r="D26" s="11"/>
      <c r="E26" s="11"/>
      <c r="F26" s="11"/>
      <c r="G26" s="11"/>
    </row>
    <row r="27" spans="1:7" ht="25.5">
      <c r="A27" s="21">
        <v>14</v>
      </c>
      <c r="B27" s="11"/>
      <c r="C27" s="17" t="s">
        <v>32</v>
      </c>
      <c r="D27" s="11"/>
      <c r="E27" s="17" t="s">
        <v>33</v>
      </c>
      <c r="F27" s="11"/>
      <c r="G27" s="11"/>
    </row>
    <row r="28" spans="1:7" ht="51">
      <c r="A28" s="21">
        <v>15</v>
      </c>
      <c r="B28" s="11"/>
      <c r="C28" s="18">
        <v>3</v>
      </c>
      <c r="D28" s="11"/>
      <c r="E28" s="18">
        <v>2</v>
      </c>
      <c r="F28" s="17" t="s">
        <v>34</v>
      </c>
      <c r="G28" s="11"/>
    </row>
    <row r="29" spans="1:7" ht="13.5" thickBot="1">
      <c r="A29" s="22">
        <v>16</v>
      </c>
      <c r="B29" s="11"/>
      <c r="C29" s="11"/>
      <c r="D29" s="11"/>
      <c r="E29" s="11"/>
      <c r="F29" s="11"/>
      <c r="G29" s="11"/>
    </row>
    <row r="30" spans="1:7">
      <c r="A30" s="23" t="s">
        <v>35</v>
      </c>
    </row>
    <row r="31" spans="1:7">
      <c r="A31" s="24" t="s">
        <v>36</v>
      </c>
    </row>
    <row r="32" spans="1:7">
      <c r="A32" s="24" t="s">
        <v>37</v>
      </c>
    </row>
    <row r="33" spans="1:1">
      <c r="A33" s="24" t="s">
        <v>38</v>
      </c>
    </row>
    <row r="34" spans="1:1" ht="13.5" thickBot="1">
      <c r="A34" s="25" t="s">
        <v>39</v>
      </c>
    </row>
  </sheetData>
  <mergeCells count="1">
    <mergeCell ref="A12:G12"/>
  </mergeCells>
  <phoneticPr fontId="0" type="noConversion"/>
  <hyperlinks>
    <hyperlink ref="C6" r:id="rId1"/>
  </hyperlink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1</vt:i4>
      </vt:variant>
    </vt:vector>
  </HeadingPairs>
  <TitlesOfParts>
    <vt:vector size="3" baseType="lpstr">
      <vt:lpstr>Aufgabe</vt:lpstr>
      <vt:lpstr>Lösung</vt:lpstr>
      <vt:lpstr>AusgangsListe</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Helmut</dc:creator>
  <cp:lastModifiedBy>Helmut Mittelbach</cp:lastModifiedBy>
  <dcterms:created xsi:type="dcterms:W3CDTF">2006-12-01T10:20:10Z</dcterms:created>
  <dcterms:modified xsi:type="dcterms:W3CDTF">2009-03-20T17:36:37Z</dcterms:modified>
</cp:coreProperties>
</file>