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DieseArbeitsmappe" defaultThemeVersion="123820"/>
  <bookViews>
    <workbookView xWindow="360" yWindow="375" windowWidth="18555" windowHeight="11760" firstSheet="2" activeTab="4"/>
  </bookViews>
  <sheets>
    <sheet name="Nettoarbeitstage" sheetId="13" state="hidden" r:id="rId1"/>
    <sheet name="Jahreskalender" sheetId="12" state="hidden" r:id="rId2"/>
    <sheet name="Aufgabe" sheetId="1" r:id="rId3"/>
    <sheet name="Lösung" sheetId="18" r:id="rId4"/>
    <sheet name="Feiertage" sheetId="15" r:id="rId5"/>
  </sheets>
  <definedNames>
    <definedName name="Feiertage">Feiertage!$A$7:$A$30</definedName>
    <definedName name="SollTägl">Nettoarbeitstage!$D$2</definedName>
  </definedNames>
  <calcPr calcId="125725"/>
  <webPublishing codePage="1252"/>
</workbook>
</file>

<file path=xl/calcChain.xml><?xml version="1.0" encoding="utf-8"?>
<calcChain xmlns="http://schemas.openxmlformats.org/spreadsheetml/2006/main">
  <c r="A30" i="15"/>
  <c r="A29"/>
  <c r="A24"/>
  <c r="A23"/>
  <c r="A22"/>
  <c r="A21"/>
  <c r="A20"/>
  <c r="A19"/>
  <c r="A18"/>
  <c r="A17"/>
  <c r="A12"/>
  <c r="A8"/>
  <c r="A7"/>
  <c r="A10"/>
  <c r="A15" s="1"/>
  <c r="F19" i="18"/>
  <c r="F20"/>
  <c r="F21"/>
  <c r="F22"/>
  <c r="F23"/>
  <c r="F24"/>
  <c r="F25"/>
  <c r="F26"/>
  <c r="F27"/>
  <c r="F28"/>
  <c r="F29"/>
  <c r="F30"/>
  <c r="F31"/>
  <c r="F32"/>
  <c r="F33"/>
  <c r="F34"/>
  <c r="F35"/>
  <c r="M35"/>
  <c r="L35"/>
  <c r="K35"/>
  <c r="J35"/>
  <c r="I35"/>
  <c r="H35"/>
  <c r="G35"/>
  <c r="E35"/>
  <c r="D35"/>
  <c r="C35"/>
  <c r="B35"/>
  <c r="M34"/>
  <c r="L34"/>
  <c r="K34"/>
  <c r="J34"/>
  <c r="I34"/>
  <c r="H34"/>
  <c r="G34"/>
  <c r="E34"/>
  <c r="D34"/>
  <c r="C34"/>
  <c r="B34"/>
  <c r="M33"/>
  <c r="L33"/>
  <c r="K33"/>
  <c r="J33"/>
  <c r="I33"/>
  <c r="H33"/>
  <c r="G33"/>
  <c r="E33"/>
  <c r="D33"/>
  <c r="C33"/>
  <c r="B33"/>
  <c r="M32"/>
  <c r="L32"/>
  <c r="K32"/>
  <c r="J32"/>
  <c r="I32"/>
  <c r="H32"/>
  <c r="G32"/>
  <c r="E32"/>
  <c r="D32"/>
  <c r="C32"/>
  <c r="B32"/>
  <c r="M31"/>
  <c r="L31"/>
  <c r="K31"/>
  <c r="J31"/>
  <c r="I31"/>
  <c r="H31"/>
  <c r="G31"/>
  <c r="E31"/>
  <c r="D31"/>
  <c r="C31"/>
  <c r="B31"/>
  <c r="M30"/>
  <c r="L30"/>
  <c r="K30"/>
  <c r="J30"/>
  <c r="I30"/>
  <c r="H30"/>
  <c r="G30"/>
  <c r="E30"/>
  <c r="D30"/>
  <c r="C30"/>
  <c r="B30"/>
  <c r="M29"/>
  <c r="L29"/>
  <c r="K29"/>
  <c r="J29"/>
  <c r="I29"/>
  <c r="H29"/>
  <c r="G29"/>
  <c r="E29"/>
  <c r="D29"/>
  <c r="C29"/>
  <c r="B29"/>
  <c r="M28"/>
  <c r="L28"/>
  <c r="K28"/>
  <c r="J28"/>
  <c r="I28"/>
  <c r="H28"/>
  <c r="G28"/>
  <c r="E28"/>
  <c r="D28"/>
  <c r="C28"/>
  <c r="B28"/>
  <c r="M27"/>
  <c r="L27"/>
  <c r="K27"/>
  <c r="J27"/>
  <c r="I27"/>
  <c r="H27"/>
  <c r="G27"/>
  <c r="E27"/>
  <c r="D27"/>
  <c r="C27"/>
  <c r="B27"/>
  <c r="M26"/>
  <c r="L26"/>
  <c r="K26"/>
  <c r="J26"/>
  <c r="I26"/>
  <c r="H26"/>
  <c r="G26"/>
  <c r="E26"/>
  <c r="D26"/>
  <c r="C26"/>
  <c r="B26"/>
  <c r="M25"/>
  <c r="L25"/>
  <c r="K25"/>
  <c r="J25"/>
  <c r="I25"/>
  <c r="H25"/>
  <c r="G25"/>
  <c r="E25"/>
  <c r="D25"/>
  <c r="C25"/>
  <c r="B25"/>
  <c r="M24"/>
  <c r="L24"/>
  <c r="K24"/>
  <c r="J24"/>
  <c r="I24"/>
  <c r="H24"/>
  <c r="G24"/>
  <c r="E24"/>
  <c r="D24"/>
  <c r="C24"/>
  <c r="B24"/>
  <c r="M23"/>
  <c r="L23"/>
  <c r="K23"/>
  <c r="J23"/>
  <c r="I23"/>
  <c r="H23"/>
  <c r="G23"/>
  <c r="E23"/>
  <c r="D23"/>
  <c r="C23"/>
  <c r="B23"/>
  <c r="M22"/>
  <c r="L22"/>
  <c r="K22"/>
  <c r="J22"/>
  <c r="I22"/>
  <c r="H22"/>
  <c r="G22"/>
  <c r="E22"/>
  <c r="D22"/>
  <c r="C22"/>
  <c r="B22"/>
  <c r="M21"/>
  <c r="L21"/>
  <c r="K21"/>
  <c r="J21"/>
  <c r="I21"/>
  <c r="H21"/>
  <c r="G21"/>
  <c r="E21"/>
  <c r="D21"/>
  <c r="C21"/>
  <c r="B21"/>
  <c r="M20"/>
  <c r="L20"/>
  <c r="K20"/>
  <c r="J20"/>
  <c r="I20"/>
  <c r="H20"/>
  <c r="G20"/>
  <c r="E20"/>
  <c r="D20"/>
  <c r="C20"/>
  <c r="B20"/>
  <c r="M19"/>
  <c r="L19"/>
  <c r="K19"/>
  <c r="J19"/>
  <c r="I19"/>
  <c r="H19"/>
  <c r="G19"/>
  <c r="E19"/>
  <c r="D19"/>
  <c r="C19"/>
  <c r="B19"/>
  <c r="M18"/>
  <c r="L18"/>
  <c r="K18"/>
  <c r="J18"/>
  <c r="I18"/>
  <c r="H18"/>
  <c r="G18"/>
  <c r="F18"/>
  <c r="E18"/>
  <c r="D18"/>
  <c r="C18"/>
  <c r="B18"/>
  <c r="M17"/>
  <c r="L17"/>
  <c r="K17"/>
  <c r="J17"/>
  <c r="I17"/>
  <c r="H17"/>
  <c r="G17"/>
  <c r="F17"/>
  <c r="E17"/>
  <c r="D17"/>
  <c r="C17"/>
  <c r="B17"/>
  <c r="M16"/>
  <c r="L16"/>
  <c r="K16"/>
  <c r="J16"/>
  <c r="I16"/>
  <c r="H16"/>
  <c r="G16"/>
  <c r="F16"/>
  <c r="E16"/>
  <c r="D16"/>
  <c r="C16"/>
  <c r="B16"/>
  <c r="M15"/>
  <c r="L15"/>
  <c r="K15"/>
  <c r="J15"/>
  <c r="I15"/>
  <c r="H15"/>
  <c r="G15"/>
  <c r="F15"/>
  <c r="E15"/>
  <c r="D15"/>
  <c r="C15"/>
  <c r="B15"/>
  <c r="M14"/>
  <c r="L14"/>
  <c r="K14"/>
  <c r="J14"/>
  <c r="I14"/>
  <c r="H14"/>
  <c r="G14"/>
  <c r="F14"/>
  <c r="E14"/>
  <c r="D14"/>
  <c r="C14"/>
  <c r="B14"/>
  <c r="M13"/>
  <c r="L13"/>
  <c r="K13"/>
  <c r="J13"/>
  <c r="I13"/>
  <c r="H13"/>
  <c r="G13"/>
  <c r="F13"/>
  <c r="E13"/>
  <c r="D13"/>
  <c r="C13"/>
  <c r="B13"/>
  <c r="M12"/>
  <c r="L12"/>
  <c r="K12"/>
  <c r="J12"/>
  <c r="I12"/>
  <c r="H12"/>
  <c r="G12"/>
  <c r="F12"/>
  <c r="E12"/>
  <c r="D12"/>
  <c r="C12"/>
  <c r="B12"/>
  <c r="M11"/>
  <c r="L11"/>
  <c r="K11"/>
  <c r="J11"/>
  <c r="I11"/>
  <c r="H11"/>
  <c r="G11"/>
  <c r="F11"/>
  <c r="E11"/>
  <c r="D11"/>
  <c r="C11"/>
  <c r="B11"/>
  <c r="M10"/>
  <c r="L10"/>
  <c r="K10"/>
  <c r="J10"/>
  <c r="I10"/>
  <c r="H10"/>
  <c r="G10"/>
  <c r="F10"/>
  <c r="E10"/>
  <c r="D10"/>
  <c r="C10"/>
  <c r="B10"/>
  <c r="M9"/>
  <c r="L9"/>
  <c r="K9"/>
  <c r="J9"/>
  <c r="I9"/>
  <c r="H9"/>
  <c r="G9"/>
  <c r="F9"/>
  <c r="E9"/>
  <c r="D9"/>
  <c r="C9"/>
  <c r="B9"/>
  <c r="M8"/>
  <c r="L8"/>
  <c r="K8"/>
  <c r="J8"/>
  <c r="I8"/>
  <c r="H8"/>
  <c r="G8"/>
  <c r="F8"/>
  <c r="E8"/>
  <c r="D8"/>
  <c r="C8"/>
  <c r="B8"/>
  <c r="M7"/>
  <c r="L7"/>
  <c r="K7"/>
  <c r="J7"/>
  <c r="I7"/>
  <c r="H7"/>
  <c r="G7"/>
  <c r="F7"/>
  <c r="E7"/>
  <c r="D7"/>
  <c r="C7"/>
  <c r="B7"/>
  <c r="M6"/>
  <c r="L6"/>
  <c r="K6"/>
  <c r="J6"/>
  <c r="I6"/>
  <c r="H6"/>
  <c r="G6"/>
  <c r="F6"/>
  <c r="E6"/>
  <c r="D6"/>
  <c r="C6"/>
  <c r="B6"/>
  <c r="M5"/>
  <c r="L5"/>
  <c r="K5"/>
  <c r="J5"/>
  <c r="I5"/>
  <c r="H5"/>
  <c r="G5"/>
  <c r="F5"/>
  <c r="E5"/>
  <c r="D5"/>
  <c r="C5"/>
  <c r="B5"/>
  <c r="M4"/>
  <c r="L4"/>
  <c r="K4"/>
  <c r="J4"/>
  <c r="I4"/>
  <c r="H4"/>
  <c r="G4"/>
  <c r="F4"/>
  <c r="E4"/>
  <c r="D4"/>
  <c r="C4"/>
  <c r="B4"/>
  <c r="B2"/>
  <c r="A16" i="15"/>
  <c r="A14"/>
  <c r="A11"/>
  <c r="A1" i="1"/>
  <c r="B6" s="1"/>
  <c r="A27" i="15"/>
  <c r="D8" i="13"/>
  <c r="D14"/>
  <c r="D15"/>
  <c r="D16"/>
  <c r="D18"/>
  <c r="D19"/>
  <c r="D20"/>
  <c r="D24"/>
  <c r="D25"/>
  <c r="D26"/>
  <c r="D27"/>
  <c r="D28"/>
  <c r="D2"/>
  <c r="A28"/>
  <c r="A27"/>
  <c r="A22"/>
  <c r="D22" s="1"/>
  <c r="A21"/>
  <c r="D21" s="1"/>
  <c r="A20"/>
  <c r="A19"/>
  <c r="A18"/>
  <c r="A17"/>
  <c r="D17" s="1"/>
  <c r="A16"/>
  <c r="A15"/>
  <c r="A11"/>
  <c r="D11" s="1"/>
  <c r="A8"/>
  <c r="A7"/>
  <c r="D7" s="1"/>
  <c r="A5"/>
  <c r="A26" s="1"/>
  <c r="T3"/>
  <c r="S3"/>
  <c r="S4" s="1"/>
  <c r="R3"/>
  <c r="Q3"/>
  <c r="P3"/>
  <c r="O3"/>
  <c r="N3"/>
  <c r="M3"/>
  <c r="L3"/>
  <c r="L4" s="1"/>
  <c r="K3"/>
  <c r="J3"/>
  <c r="J4" s="1"/>
  <c r="I3"/>
  <c r="H3"/>
  <c r="H4" s="1"/>
  <c r="C2"/>
  <c r="T1"/>
  <c r="S1"/>
  <c r="R1"/>
  <c r="Q1"/>
  <c r="P1"/>
  <c r="O1"/>
  <c r="N1"/>
  <c r="M1"/>
  <c r="L1"/>
  <c r="K1"/>
  <c r="J1"/>
  <c r="I1"/>
  <c r="H1"/>
  <c r="G1"/>
  <c r="B1" i="12"/>
  <c r="B3" s="1"/>
  <c r="C20"/>
  <c r="G20"/>
  <c r="K20"/>
  <c r="B21"/>
  <c r="F21"/>
  <c r="J21"/>
  <c r="N21"/>
  <c r="E22"/>
  <c r="I22"/>
  <c r="M22"/>
  <c r="D23"/>
  <c r="H23"/>
  <c r="L23"/>
  <c r="C24"/>
  <c r="E24"/>
  <c r="G24"/>
  <c r="I24"/>
  <c r="K24"/>
  <c r="M24"/>
  <c r="B25"/>
  <c r="D25"/>
  <c r="F25"/>
  <c r="H25"/>
  <c r="J25"/>
  <c r="L25"/>
  <c r="N25"/>
  <c r="C26"/>
  <c r="E26"/>
  <c r="G26"/>
  <c r="I26"/>
  <c r="K26"/>
  <c r="M26"/>
  <c r="B27"/>
  <c r="D27"/>
  <c r="F27"/>
  <c r="H27"/>
  <c r="J27"/>
  <c r="L27"/>
  <c r="N27"/>
  <c r="C28"/>
  <c r="E28"/>
  <c r="G28"/>
  <c r="I28"/>
  <c r="K28"/>
  <c r="M28"/>
  <c r="B29"/>
  <c r="D29"/>
  <c r="F29"/>
  <c r="H29"/>
  <c r="J29"/>
  <c r="L29"/>
  <c r="N29"/>
  <c r="C30"/>
  <c r="E30"/>
  <c r="G30"/>
  <c r="I30"/>
  <c r="K30"/>
  <c r="M30"/>
  <c r="B31"/>
  <c r="C31"/>
  <c r="D31"/>
  <c r="E31"/>
  <c r="F31"/>
  <c r="G31"/>
  <c r="H31"/>
  <c r="I31"/>
  <c r="J31"/>
  <c r="K31"/>
  <c r="L31"/>
  <c r="M31"/>
  <c r="N31"/>
  <c r="B32"/>
  <c r="C32"/>
  <c r="D32"/>
  <c r="E32"/>
  <c r="F32"/>
  <c r="G32"/>
  <c r="H32"/>
  <c r="I32"/>
  <c r="J32"/>
  <c r="K32"/>
  <c r="L32"/>
  <c r="M32"/>
  <c r="N32"/>
  <c r="B33"/>
  <c r="C33"/>
  <c r="D33"/>
  <c r="E33"/>
  <c r="F33"/>
  <c r="G33"/>
  <c r="H33"/>
  <c r="I33"/>
  <c r="J33"/>
  <c r="K33"/>
  <c r="L33"/>
  <c r="M33"/>
  <c r="N33"/>
  <c r="B34"/>
  <c r="C34"/>
  <c r="D34"/>
  <c r="E34"/>
  <c r="F34"/>
  <c r="G34"/>
  <c r="H34"/>
  <c r="I34"/>
  <c r="J34"/>
  <c r="K34"/>
  <c r="L34"/>
  <c r="M34"/>
  <c r="N34"/>
  <c r="B35"/>
  <c r="C35"/>
  <c r="D35"/>
  <c r="E35"/>
  <c r="F35"/>
  <c r="G35"/>
  <c r="H35"/>
  <c r="I35"/>
  <c r="J35"/>
  <c r="K35"/>
  <c r="L35"/>
  <c r="M35"/>
  <c r="N35"/>
  <c r="B36"/>
  <c r="C36"/>
  <c r="D36"/>
  <c r="E36"/>
  <c r="F36"/>
  <c r="G36"/>
  <c r="H36"/>
  <c r="I36"/>
  <c r="J36"/>
  <c r="K36"/>
  <c r="L36"/>
  <c r="M36"/>
  <c r="N36"/>
  <c r="B37"/>
  <c r="C37"/>
  <c r="D37"/>
  <c r="E37"/>
  <c r="F37"/>
  <c r="G37"/>
  <c r="H37"/>
  <c r="I37"/>
  <c r="J37"/>
  <c r="K37"/>
  <c r="L37"/>
  <c r="M37"/>
  <c r="N37"/>
  <c r="B38"/>
  <c r="C38"/>
  <c r="D38"/>
  <c r="E38"/>
  <c r="F38"/>
  <c r="G38"/>
  <c r="H38"/>
  <c r="I38"/>
  <c r="J38"/>
  <c r="K38"/>
  <c r="L38"/>
  <c r="M38"/>
  <c r="N38"/>
  <c r="C2"/>
  <c r="D2"/>
  <c r="E2"/>
  <c r="F2"/>
  <c r="G2"/>
  <c r="H2"/>
  <c r="I2"/>
  <c r="J2"/>
  <c r="K2"/>
  <c r="L2"/>
  <c r="M2"/>
  <c r="N2"/>
  <c r="B2"/>
  <c r="N3" i="1"/>
  <c r="N4"/>
  <c r="N5"/>
  <c r="N6"/>
  <c r="N7"/>
  <c r="N8"/>
  <c r="N9"/>
  <c r="N10"/>
  <c r="N11"/>
  <c r="N12"/>
  <c r="N13"/>
  <c r="N14"/>
  <c r="N15"/>
  <c r="N16"/>
  <c r="N17"/>
  <c r="N18"/>
  <c r="N19"/>
  <c r="N20"/>
  <c r="N21"/>
  <c r="N22"/>
  <c r="N23"/>
  <c r="N24"/>
  <c r="N25"/>
  <c r="N26"/>
  <c r="N27"/>
  <c r="N28"/>
  <c r="N29"/>
  <c r="N30"/>
  <c r="N31"/>
  <c r="N32"/>
  <c r="N33"/>
  <c r="N34"/>
  <c r="N35"/>
  <c r="B36"/>
  <c r="C36"/>
  <c r="D36"/>
  <c r="E36"/>
  <c r="F36"/>
  <c r="G36"/>
  <c r="H36"/>
  <c r="I36"/>
  <c r="J36"/>
  <c r="K36"/>
  <c r="L36"/>
  <c r="M36"/>
  <c r="N36"/>
  <c r="B37"/>
  <c r="C37"/>
  <c r="D37"/>
  <c r="E37"/>
  <c r="F37"/>
  <c r="G37"/>
  <c r="H37"/>
  <c r="I37"/>
  <c r="J37"/>
  <c r="K37"/>
  <c r="L37"/>
  <c r="M37"/>
  <c r="N37"/>
  <c r="B38"/>
  <c r="C38"/>
  <c r="D38"/>
  <c r="E38"/>
  <c r="F38"/>
  <c r="G38"/>
  <c r="H38"/>
  <c r="I38"/>
  <c r="J38"/>
  <c r="K38"/>
  <c r="L38"/>
  <c r="M38"/>
  <c r="N38"/>
  <c r="N2"/>
  <c r="B39"/>
  <c r="C39"/>
  <c r="D39"/>
  <c r="E39"/>
  <c r="F39"/>
  <c r="G39"/>
  <c r="H39"/>
  <c r="I39"/>
  <c r="J39"/>
  <c r="K39"/>
  <c r="L39"/>
  <c r="M39"/>
  <c r="N39"/>
  <c r="B40"/>
  <c r="C40"/>
  <c r="D40"/>
  <c r="E40"/>
  <c r="F40"/>
  <c r="G40"/>
  <c r="H40"/>
  <c r="I40"/>
  <c r="J40"/>
  <c r="K40"/>
  <c r="L40"/>
  <c r="M40"/>
  <c r="N40"/>
  <c r="R42"/>
  <c r="Q42"/>
  <c r="P42"/>
  <c r="O42"/>
  <c r="N42"/>
  <c r="M42"/>
  <c r="L42"/>
  <c r="K42"/>
  <c r="J42"/>
  <c r="I42"/>
  <c r="H42"/>
  <c r="G42"/>
  <c r="F42"/>
  <c r="E42"/>
  <c r="D42"/>
  <c r="C42"/>
  <c r="B42"/>
  <c r="R41"/>
  <c r="Q41"/>
  <c r="P41"/>
  <c r="O41"/>
  <c r="N41"/>
  <c r="M41"/>
  <c r="L41"/>
  <c r="K41"/>
  <c r="J41"/>
  <c r="I41"/>
  <c r="H41"/>
  <c r="G41"/>
  <c r="F41"/>
  <c r="E41"/>
  <c r="D41"/>
  <c r="C41"/>
  <c r="B41"/>
  <c r="R40"/>
  <c r="Q40"/>
  <c r="P40"/>
  <c r="O40"/>
  <c r="R39"/>
  <c r="Q39"/>
  <c r="P39"/>
  <c r="O39"/>
  <c r="R38"/>
  <c r="Q38"/>
  <c r="P38"/>
  <c r="O38"/>
  <c r="R37"/>
  <c r="Q37"/>
  <c r="P37"/>
  <c r="O37"/>
  <c r="R36"/>
  <c r="Q36"/>
  <c r="P36"/>
  <c r="O36"/>
  <c r="R35"/>
  <c r="Q35"/>
  <c r="P35"/>
  <c r="O35"/>
  <c r="R34"/>
  <c r="Q34"/>
  <c r="P34"/>
  <c r="O34"/>
  <c r="R33"/>
  <c r="Q33"/>
  <c r="P33"/>
  <c r="O33"/>
  <c r="R32"/>
  <c r="Q32"/>
  <c r="P32"/>
  <c r="O32"/>
  <c r="R31"/>
  <c r="Q31"/>
  <c r="P31"/>
  <c r="O31"/>
  <c r="R30"/>
  <c r="Q30"/>
  <c r="P30"/>
  <c r="O30"/>
  <c r="R29"/>
  <c r="Q29"/>
  <c r="P29"/>
  <c r="O29"/>
  <c r="R28"/>
  <c r="Q28"/>
  <c r="P28"/>
  <c r="O28"/>
  <c r="R27"/>
  <c r="Q27"/>
  <c r="P27"/>
  <c r="O27"/>
  <c r="R26"/>
  <c r="Q26"/>
  <c r="P26"/>
  <c r="O26"/>
  <c r="R25"/>
  <c r="Q25"/>
  <c r="P25"/>
  <c r="O25"/>
  <c r="R24"/>
  <c r="Q24"/>
  <c r="P24"/>
  <c r="O24"/>
  <c r="R23"/>
  <c r="Q23"/>
  <c r="P23"/>
  <c r="O23"/>
  <c r="R22"/>
  <c r="Q22"/>
  <c r="P22"/>
  <c r="O22"/>
  <c r="R21"/>
  <c r="Q21"/>
  <c r="P21"/>
  <c r="O21"/>
  <c r="R20"/>
  <c r="Q20"/>
  <c r="P20"/>
  <c r="O20"/>
  <c r="R19"/>
  <c r="Q19"/>
  <c r="P19"/>
  <c r="O19"/>
  <c r="R18"/>
  <c r="Q18"/>
  <c r="P18"/>
  <c r="O18"/>
  <c r="R17"/>
  <c r="Q17"/>
  <c r="P17"/>
  <c r="O17"/>
  <c r="R16"/>
  <c r="Q16"/>
  <c r="P16"/>
  <c r="O16"/>
  <c r="R15"/>
  <c r="Q15"/>
  <c r="P15"/>
  <c r="O15"/>
  <c r="R14"/>
  <c r="Q14"/>
  <c r="P14"/>
  <c r="O14"/>
  <c r="R13"/>
  <c r="Q13"/>
  <c r="P13"/>
  <c r="O13"/>
  <c r="R12"/>
  <c r="Q12"/>
  <c r="P12"/>
  <c r="O12"/>
  <c r="R11"/>
  <c r="Q11"/>
  <c r="P11"/>
  <c r="O11"/>
  <c r="R10"/>
  <c r="Q10"/>
  <c r="P10"/>
  <c r="O10"/>
  <c r="R9"/>
  <c r="Q9"/>
  <c r="P9"/>
  <c r="O9"/>
  <c r="R8"/>
  <c r="Q8"/>
  <c r="P8"/>
  <c r="O8"/>
  <c r="R7"/>
  <c r="Q7"/>
  <c r="P7"/>
  <c r="O7"/>
  <c r="R6"/>
  <c r="Q6"/>
  <c r="P6"/>
  <c r="O6"/>
  <c r="R5"/>
  <c r="Q5"/>
  <c r="P5"/>
  <c r="O5"/>
  <c r="R4"/>
  <c r="Q4"/>
  <c r="P4"/>
  <c r="O4"/>
  <c r="R3"/>
  <c r="Q3"/>
  <c r="P3"/>
  <c r="O3"/>
  <c r="R2"/>
  <c r="Q2"/>
  <c r="P2"/>
  <c r="O2"/>
  <c r="N30" i="12" l="1"/>
  <c r="L30"/>
  <c r="J30"/>
  <c r="H30"/>
  <c r="F30"/>
  <c r="D30"/>
  <c r="B30"/>
  <c r="M29"/>
  <c r="K29"/>
  <c r="I29"/>
  <c r="G29"/>
  <c r="E29"/>
  <c r="C29"/>
  <c r="N28"/>
  <c r="L28"/>
  <c r="J28"/>
  <c r="H28"/>
  <c r="F28"/>
  <c r="D28"/>
  <c r="B28"/>
  <c r="M27"/>
  <c r="K27"/>
  <c r="I27"/>
  <c r="G27"/>
  <c r="E27"/>
  <c r="C27"/>
  <c r="N26"/>
  <c r="L26"/>
  <c r="J26"/>
  <c r="H26"/>
  <c r="F26"/>
  <c r="D26"/>
  <c r="B26"/>
  <c r="M25"/>
  <c r="K25"/>
  <c r="I25"/>
  <c r="G25"/>
  <c r="E25"/>
  <c r="C25"/>
  <c r="N24"/>
  <c r="L24"/>
  <c r="J24"/>
  <c r="H24"/>
  <c r="F24"/>
  <c r="D24"/>
  <c r="N23"/>
  <c r="J23"/>
  <c r="F23"/>
  <c r="B23"/>
  <c r="K22"/>
  <c r="G22"/>
  <c r="C22"/>
  <c r="L21"/>
  <c r="H21"/>
  <c r="D21"/>
  <c r="M20"/>
  <c r="I20"/>
  <c r="E20"/>
  <c r="N19"/>
  <c r="L19"/>
  <c r="A28" i="15"/>
  <c r="A26"/>
  <c r="A9"/>
  <c r="A13"/>
  <c r="B24" i="12"/>
  <c r="M23"/>
  <c r="K23"/>
  <c r="I23"/>
  <c r="G23"/>
  <c r="E23"/>
  <c r="C23"/>
  <c r="N22"/>
  <c r="L22"/>
  <c r="J22"/>
  <c r="H22"/>
  <c r="F22"/>
  <c r="D22"/>
  <c r="B22"/>
  <c r="M21"/>
  <c r="K21"/>
  <c r="I21"/>
  <c r="G21"/>
  <c r="E21"/>
  <c r="C21"/>
  <c r="N20"/>
  <c r="L20"/>
  <c r="J20"/>
  <c r="H20"/>
  <c r="F20"/>
  <c r="D20"/>
  <c r="B20"/>
  <c r="M19"/>
  <c r="K19"/>
  <c r="J19"/>
  <c r="I19"/>
  <c r="H19"/>
  <c r="G19"/>
  <c r="F19"/>
  <c r="E19"/>
  <c r="D19"/>
  <c r="C19"/>
  <c r="B19"/>
  <c r="N18"/>
  <c r="M18"/>
  <c r="L18"/>
  <c r="K18"/>
  <c r="J18"/>
  <c r="I18"/>
  <c r="H18"/>
  <c r="G18"/>
  <c r="F18"/>
  <c r="E18"/>
  <c r="D18"/>
  <c r="B2" i="1"/>
  <c r="B5"/>
  <c r="M5"/>
  <c r="L5"/>
  <c r="K5"/>
  <c r="J5"/>
  <c r="I5"/>
  <c r="H5"/>
  <c r="G5"/>
  <c r="F5"/>
  <c r="E5"/>
  <c r="D5"/>
  <c r="C5"/>
  <c r="M35"/>
  <c r="L35"/>
  <c r="K35"/>
  <c r="J35"/>
  <c r="I35"/>
  <c r="H35"/>
  <c r="G35"/>
  <c r="F35"/>
  <c r="E35"/>
  <c r="D35"/>
  <c r="C35"/>
  <c r="B35"/>
  <c r="M34"/>
  <c r="L34"/>
  <c r="K34"/>
  <c r="J34"/>
  <c r="I34"/>
  <c r="H34"/>
  <c r="G34"/>
  <c r="F34"/>
  <c r="E34"/>
  <c r="D34"/>
  <c r="C34"/>
  <c r="B34"/>
  <c r="M33"/>
  <c r="L33"/>
  <c r="K33"/>
  <c r="J33"/>
  <c r="I33"/>
  <c r="H33"/>
  <c r="G33"/>
  <c r="F33"/>
  <c r="E33"/>
  <c r="D33"/>
  <c r="C33"/>
  <c r="B33"/>
  <c r="M32"/>
  <c r="L32"/>
  <c r="K32"/>
  <c r="J32"/>
  <c r="I32"/>
  <c r="H32"/>
  <c r="G32"/>
  <c r="F32"/>
  <c r="E32"/>
  <c r="D32"/>
  <c r="C32"/>
  <c r="B32"/>
  <c r="M31"/>
  <c r="L31"/>
  <c r="K31"/>
  <c r="J31"/>
  <c r="I31"/>
  <c r="H31"/>
  <c r="G31"/>
  <c r="F31"/>
  <c r="E31"/>
  <c r="D31"/>
  <c r="C31"/>
  <c r="B31"/>
  <c r="M30"/>
  <c r="L30"/>
  <c r="K30"/>
  <c r="J30"/>
  <c r="I30"/>
  <c r="H30"/>
  <c r="G30"/>
  <c r="F30"/>
  <c r="E30"/>
  <c r="D30"/>
  <c r="C30"/>
  <c r="B30"/>
  <c r="M29"/>
  <c r="L29"/>
  <c r="K29"/>
  <c r="J29"/>
  <c r="I29"/>
  <c r="H29"/>
  <c r="G29"/>
  <c r="F29"/>
  <c r="E29"/>
  <c r="D29"/>
  <c r="C29"/>
  <c r="B29"/>
  <c r="M28"/>
  <c r="L28"/>
  <c r="K28"/>
  <c r="J28"/>
  <c r="I28"/>
  <c r="H28"/>
  <c r="G28"/>
  <c r="F28"/>
  <c r="E28"/>
  <c r="D28"/>
  <c r="C28"/>
  <c r="B28"/>
  <c r="M27"/>
  <c r="L27"/>
  <c r="K27"/>
  <c r="J27"/>
  <c r="I27"/>
  <c r="H27"/>
  <c r="G27"/>
  <c r="F27"/>
  <c r="E27"/>
  <c r="D27"/>
  <c r="C27"/>
  <c r="B27"/>
  <c r="M26"/>
  <c r="L26"/>
  <c r="K26"/>
  <c r="J26"/>
  <c r="I26"/>
  <c r="H26"/>
  <c r="G26"/>
  <c r="F26"/>
  <c r="E26"/>
  <c r="D26"/>
  <c r="C26"/>
  <c r="B26"/>
  <c r="M25"/>
  <c r="C18" i="12"/>
  <c r="B18"/>
  <c r="N17"/>
  <c r="M17"/>
  <c r="L17"/>
  <c r="K17"/>
  <c r="J17"/>
  <c r="I17"/>
  <c r="H17"/>
  <c r="G17"/>
  <c r="F17"/>
  <c r="E17"/>
  <c r="D17"/>
  <c r="C17"/>
  <c r="B17"/>
  <c r="N16"/>
  <c r="M16"/>
  <c r="L16"/>
  <c r="K16"/>
  <c r="J16"/>
  <c r="I16"/>
  <c r="H16"/>
  <c r="G16"/>
  <c r="F16"/>
  <c r="E16"/>
  <c r="L25" i="1"/>
  <c r="K25"/>
  <c r="J25"/>
  <c r="I25"/>
  <c r="H25"/>
  <c r="G25"/>
  <c r="F25"/>
  <c r="E25"/>
  <c r="D25"/>
  <c r="C25"/>
  <c r="B25"/>
  <c r="M24"/>
  <c r="L24"/>
  <c r="K24"/>
  <c r="J24"/>
  <c r="I24"/>
  <c r="H24"/>
  <c r="G24"/>
  <c r="F24"/>
  <c r="E24"/>
  <c r="D24"/>
  <c r="C24"/>
  <c r="B24"/>
  <c r="M23"/>
  <c r="L23"/>
  <c r="K23"/>
  <c r="J23"/>
  <c r="I23"/>
  <c r="H23"/>
  <c r="G23"/>
  <c r="F23"/>
  <c r="E23"/>
  <c r="D23"/>
  <c r="C23"/>
  <c r="B23"/>
  <c r="M22"/>
  <c r="L22"/>
  <c r="K22"/>
  <c r="J22"/>
  <c r="I22"/>
  <c r="H22"/>
  <c r="G22"/>
  <c r="F22"/>
  <c r="E22"/>
  <c r="D22"/>
  <c r="C22"/>
  <c r="B22"/>
  <c r="M21"/>
  <c r="L21"/>
  <c r="K21"/>
  <c r="J21"/>
  <c r="I21"/>
  <c r="H21"/>
  <c r="G21"/>
  <c r="F21"/>
  <c r="E21"/>
  <c r="D21"/>
  <c r="C21"/>
  <c r="B21"/>
  <c r="M20"/>
  <c r="L20"/>
  <c r="K20"/>
  <c r="J20"/>
  <c r="I20"/>
  <c r="H20"/>
  <c r="D16" i="12"/>
  <c r="C16"/>
  <c r="B16"/>
  <c r="N15"/>
  <c r="M15"/>
  <c r="L15"/>
  <c r="K15"/>
  <c r="J15"/>
  <c r="I15"/>
  <c r="H15"/>
  <c r="G15"/>
  <c r="F15"/>
  <c r="E15"/>
  <c r="D15"/>
  <c r="C15"/>
  <c r="B15"/>
  <c r="N14"/>
  <c r="M14"/>
  <c r="L14"/>
  <c r="K14"/>
  <c r="J14"/>
  <c r="I14"/>
  <c r="H14"/>
  <c r="G14"/>
  <c r="F14"/>
  <c r="E14"/>
  <c r="D14"/>
  <c r="C14"/>
  <c r="B14"/>
  <c r="N13"/>
  <c r="M13"/>
  <c r="L13"/>
  <c r="K13"/>
  <c r="J13"/>
  <c r="I13"/>
  <c r="H13"/>
  <c r="G13"/>
  <c r="F13"/>
  <c r="E13"/>
  <c r="D13"/>
  <c r="C13"/>
  <c r="B13"/>
  <c r="N12"/>
  <c r="M12"/>
  <c r="L12"/>
  <c r="K12"/>
  <c r="J12"/>
  <c r="I12"/>
  <c r="H12"/>
  <c r="G12"/>
  <c r="F12"/>
  <c r="E12"/>
  <c r="D12"/>
  <c r="C12"/>
  <c r="G20" i="1"/>
  <c r="F20"/>
  <c r="E20"/>
  <c r="D20"/>
  <c r="C20"/>
  <c r="B20"/>
  <c r="M19"/>
  <c r="L19"/>
  <c r="K19"/>
  <c r="J19"/>
  <c r="I19"/>
  <c r="H19"/>
  <c r="G19"/>
  <c r="F19"/>
  <c r="E19"/>
  <c r="D19"/>
  <c r="C19"/>
  <c r="B19"/>
  <c r="M18"/>
  <c r="L18"/>
  <c r="K18"/>
  <c r="J18"/>
  <c r="I18"/>
  <c r="H18"/>
  <c r="G18"/>
  <c r="F18"/>
  <c r="E18"/>
  <c r="D18"/>
  <c r="C18"/>
  <c r="B18"/>
  <c r="M17"/>
  <c r="L17"/>
  <c r="K17"/>
  <c r="J17"/>
  <c r="I17"/>
  <c r="H17"/>
  <c r="G17"/>
  <c r="F17"/>
  <c r="E17"/>
  <c r="D17"/>
  <c r="C17"/>
  <c r="B17"/>
  <c r="M16"/>
  <c r="L16"/>
  <c r="K16"/>
  <c r="J16"/>
  <c r="I16"/>
  <c r="H16"/>
  <c r="G16"/>
  <c r="F16"/>
  <c r="E16"/>
  <c r="D16"/>
  <c r="C16"/>
  <c r="B16"/>
  <c r="M15"/>
  <c r="L15"/>
  <c r="K15"/>
  <c r="J15"/>
  <c r="I15"/>
  <c r="H15"/>
  <c r="G15"/>
  <c r="F15"/>
  <c r="E15"/>
  <c r="D15"/>
  <c r="C15"/>
  <c r="B15"/>
  <c r="B12" i="12"/>
  <c r="N11"/>
  <c r="M11"/>
  <c r="L11"/>
  <c r="K11"/>
  <c r="J11"/>
  <c r="I11"/>
  <c r="H11"/>
  <c r="G11"/>
  <c r="F11"/>
  <c r="E11"/>
  <c r="D11"/>
  <c r="C11"/>
  <c r="B11"/>
  <c r="N10"/>
  <c r="M10"/>
  <c r="L10"/>
  <c r="K10"/>
  <c r="J10"/>
  <c r="I10"/>
  <c r="H10"/>
  <c r="G10"/>
  <c r="F10"/>
  <c r="E10"/>
  <c r="D10"/>
  <c r="C10"/>
  <c r="B10"/>
  <c r="N9"/>
  <c r="M9"/>
  <c r="L9"/>
  <c r="K9"/>
  <c r="J9"/>
  <c r="I9"/>
  <c r="H9"/>
  <c r="G9"/>
  <c r="F9"/>
  <c r="E9"/>
  <c r="D9"/>
  <c r="C9"/>
  <c r="B9"/>
  <c r="N8"/>
  <c r="M8"/>
  <c r="L8"/>
  <c r="K8"/>
  <c r="J8"/>
  <c r="I8"/>
  <c r="H8"/>
  <c r="G8"/>
  <c r="F8"/>
  <c r="E8"/>
  <c r="D8"/>
  <c r="C8"/>
  <c r="B8"/>
  <c r="N7"/>
  <c r="M14" i="1"/>
  <c r="L14"/>
  <c r="K14"/>
  <c r="J14"/>
  <c r="I14"/>
  <c r="H14"/>
  <c r="G14"/>
  <c r="F14"/>
  <c r="E14"/>
  <c r="D14"/>
  <c r="C14"/>
  <c r="B14"/>
  <c r="M13"/>
  <c r="L13"/>
  <c r="K13"/>
  <c r="J13"/>
  <c r="I13"/>
  <c r="H13"/>
  <c r="G13"/>
  <c r="F13"/>
  <c r="E13"/>
  <c r="D13"/>
  <c r="M7" i="12"/>
  <c r="L7"/>
  <c r="K7"/>
  <c r="J7"/>
  <c r="I7"/>
  <c r="H7"/>
  <c r="G7"/>
  <c r="F7"/>
  <c r="E7"/>
  <c r="D7"/>
  <c r="C7"/>
  <c r="B7"/>
  <c r="N6"/>
  <c r="M6"/>
  <c r="L6"/>
  <c r="K6"/>
  <c r="J6"/>
  <c r="I6"/>
  <c r="H6"/>
  <c r="G6"/>
  <c r="F6"/>
  <c r="E6"/>
  <c r="D6"/>
  <c r="C6"/>
  <c r="B6"/>
  <c r="N5"/>
  <c r="M5"/>
  <c r="L5"/>
  <c r="K5"/>
  <c r="J5"/>
  <c r="C13" i="1"/>
  <c r="B13"/>
  <c r="M12"/>
  <c r="L12"/>
  <c r="K12"/>
  <c r="J12"/>
  <c r="I12"/>
  <c r="H12"/>
  <c r="G12"/>
  <c r="F12"/>
  <c r="E12"/>
  <c r="D12"/>
  <c r="C12"/>
  <c r="B12"/>
  <c r="M11"/>
  <c r="L11"/>
  <c r="K11"/>
  <c r="J11"/>
  <c r="I11"/>
  <c r="H11"/>
  <c r="G11"/>
  <c r="F11"/>
  <c r="E11"/>
  <c r="D11"/>
  <c r="C11"/>
  <c r="B11"/>
  <c r="M10"/>
  <c r="L10"/>
  <c r="K10"/>
  <c r="J10"/>
  <c r="I10"/>
  <c r="H10"/>
  <c r="G10"/>
  <c r="F10"/>
  <c r="E10"/>
  <c r="D10"/>
  <c r="C10"/>
  <c r="B10"/>
  <c r="M9"/>
  <c r="L9"/>
  <c r="K9"/>
  <c r="I5" i="12"/>
  <c r="H5"/>
  <c r="G5"/>
  <c r="F5"/>
  <c r="E5"/>
  <c r="D5"/>
  <c r="C5"/>
  <c r="B5"/>
  <c r="N4"/>
  <c r="M4"/>
  <c r="L4"/>
  <c r="K4"/>
  <c r="J4"/>
  <c r="I4"/>
  <c r="H4"/>
  <c r="G4"/>
  <c r="F4"/>
  <c r="E4"/>
  <c r="D4"/>
  <c r="C4"/>
  <c r="B4"/>
  <c r="N3"/>
  <c r="M3"/>
  <c r="L3"/>
  <c r="K3"/>
  <c r="J3"/>
  <c r="I3"/>
  <c r="H3"/>
  <c r="G3"/>
  <c r="F3"/>
  <c r="E3"/>
  <c r="D3"/>
  <c r="C3"/>
  <c r="I4" i="13"/>
  <c r="K4"/>
  <c r="M4"/>
  <c r="O4"/>
  <c r="R4"/>
  <c r="N4"/>
  <c r="P4"/>
  <c r="Q4"/>
  <c r="T4"/>
  <c r="A9"/>
  <c r="D9" s="1"/>
  <c r="A10"/>
  <c r="D10" s="1"/>
  <c r="A13"/>
  <c r="A24"/>
  <c r="A25"/>
  <c r="J9" i="1"/>
  <c r="I9"/>
  <c r="H9"/>
  <c r="G9"/>
  <c r="F9"/>
  <c r="E9"/>
  <c r="D9"/>
  <c r="C9"/>
  <c r="B9"/>
  <c r="M8"/>
  <c r="L8"/>
  <c r="K8"/>
  <c r="J8"/>
  <c r="I8"/>
  <c r="H8"/>
  <c r="G8"/>
  <c r="F8"/>
  <c r="E8"/>
  <c r="D8"/>
  <c r="C8"/>
  <c r="B8"/>
  <c r="M7"/>
  <c r="L7"/>
  <c r="K7"/>
  <c r="J7"/>
  <c r="I7"/>
  <c r="H7"/>
  <c r="G7"/>
  <c r="F7"/>
  <c r="E7"/>
  <c r="D7"/>
  <c r="C7"/>
  <c r="B7"/>
  <c r="M6"/>
  <c r="L6"/>
  <c r="K6"/>
  <c r="J6"/>
  <c r="I6"/>
  <c r="H6"/>
  <c r="G6"/>
  <c r="F6"/>
  <c r="E6"/>
  <c r="D6"/>
  <c r="C6"/>
  <c r="L13" i="13" a="1"/>
  <c r="S7" a="1"/>
  <c r="I12" a="1"/>
  <c r="J12" a="1"/>
  <c r="K13" a="1"/>
  <c r="Q13" a="1"/>
  <c r="R13" a="1"/>
  <c r="S13" a="1"/>
  <c r="M12" a="1"/>
  <c r="I13" a="1"/>
  <c r="L12" a="1"/>
  <c r="O12" a="1"/>
  <c r="M13" a="1"/>
  <c r="O13" a="1"/>
  <c r="I7" a="1"/>
  <c r="R12" a="1"/>
  <c r="R7" a="1"/>
  <c r="S12" a="1"/>
  <c r="N13" a="1"/>
  <c r="O7" a="1"/>
  <c r="K12" a="1"/>
  <c r="M7" a="1"/>
  <c r="J13" a="1"/>
  <c r="L7" a="1"/>
  <c r="J7" a="1"/>
  <c r="M4" i="1" l="1"/>
  <c r="L4"/>
  <c r="K4"/>
  <c r="J4"/>
  <c r="I4"/>
  <c r="H4"/>
  <c r="G4"/>
  <c r="F4"/>
  <c r="E4"/>
  <c r="D4"/>
  <c r="C4"/>
  <c r="B4"/>
  <c r="Q13" i="13"/>
  <c r="I13"/>
  <c r="N13"/>
  <c r="R7"/>
  <c r="M7"/>
  <c r="J7"/>
  <c r="L7"/>
  <c r="O7"/>
  <c r="S7"/>
  <c r="J12"/>
  <c r="K12"/>
  <c r="L12"/>
  <c r="M12"/>
  <c r="O12"/>
  <c r="R12"/>
  <c r="S12"/>
  <c r="J13"/>
  <c r="K13"/>
  <c r="L13"/>
  <c r="M13"/>
  <c r="O13"/>
  <c r="R13"/>
  <c r="S13"/>
  <c r="I12"/>
  <c r="I7"/>
  <c r="D13"/>
  <c r="A14"/>
  <c r="A12"/>
  <c r="D12" s="1"/>
  <c r="O8" s="1" a="1"/>
  <c r="O8" s="1"/>
  <c r="Q8" a="1"/>
  <c r="Q8" s="1"/>
  <c r="I8" a="1"/>
  <c r="I8" s="1"/>
  <c r="J8" a="1"/>
  <c r="J8" s="1"/>
  <c r="N8" a="1"/>
  <c r="N8" s="1"/>
  <c r="T7" a="1"/>
  <c r="T13" a="1"/>
  <c r="P13" a="1"/>
  <c r="N7" a="1"/>
  <c r="K7" a="1"/>
  <c r="P12" a="1"/>
  <c r="N12" a="1"/>
  <c r="P7" a="1"/>
  <c r="T12" a="1"/>
  <c r="Q12" a="1"/>
  <c r="Q7" a="1"/>
  <c r="L8" l="1" a="1"/>
  <c r="L8" s="1"/>
  <c r="K7"/>
  <c r="P7"/>
  <c r="T13"/>
  <c r="P13"/>
  <c r="T12"/>
  <c r="Q12"/>
  <c r="P12"/>
  <c r="N12"/>
  <c r="N7"/>
  <c r="N10" s="1"/>
  <c r="Q7"/>
  <c r="Q10" s="1"/>
  <c r="T7"/>
  <c r="T8" a="1"/>
  <c r="T8" s="1"/>
  <c r="I10"/>
  <c r="O10"/>
  <c r="J10"/>
  <c r="M8" a="1"/>
  <c r="M8" s="1"/>
  <c r="M10" s="1"/>
  <c r="K8" a="1"/>
  <c r="K8" s="1"/>
  <c r="R8" a="1"/>
  <c r="R8" s="1"/>
  <c r="R10" s="1"/>
  <c r="P8" a="1"/>
  <c r="P8" s="1"/>
  <c r="S8" a="1"/>
  <c r="S8" s="1"/>
  <c r="S10" s="1"/>
  <c r="L10"/>
  <c r="K10"/>
  <c r="T10" l="1"/>
  <c r="P10"/>
</calcChain>
</file>

<file path=xl/comments1.xml><?xml version="1.0" encoding="utf-8"?>
<comments xmlns="http://schemas.openxmlformats.org/spreadsheetml/2006/main">
  <authors>
    <author>Helmut</author>
  </authors>
  <commentList>
    <comment ref="I7" authorId="0">
      <text>
        <r>
          <rPr>
            <sz val="8"/>
            <color indexed="81"/>
            <rFont val="Tahoma"/>
            <family val="2"/>
          </rPr>
          <t>Helmut:
Zeile(Indirekt(Anfangsdatum &amp; ":" &amp; Enddatum) erzeugt ein Array, das jedes Datum zwischen Angangs- und Enddatum enthält.</t>
        </r>
      </text>
    </comment>
    <comment ref="A20" authorId="0">
      <text>
        <r>
          <rPr>
            <sz val="8"/>
            <color indexed="81"/>
            <rFont val="Tahoma"/>
            <family val="2"/>
          </rPr>
          <t>Helmut:
Wird von Weihnachten abgeleitet</t>
        </r>
      </text>
    </comment>
  </commentList>
</comments>
</file>

<file path=xl/sharedStrings.xml><?xml version="1.0" encoding="utf-8"?>
<sst xmlns="http://schemas.openxmlformats.org/spreadsheetml/2006/main" count="140" uniqueCount="89">
  <si>
    <t>Jahr</t>
  </si>
  <si>
    <t>Tagewoche</t>
  </si>
  <si>
    <t>1.12.</t>
  </si>
  <si>
    <t>1.11.</t>
  </si>
  <si>
    <t>1.1.</t>
  </si>
  <si>
    <t>1.2.</t>
  </si>
  <si>
    <t>1.3.</t>
  </si>
  <si>
    <t>1.4.</t>
  </si>
  <si>
    <t>1.5.</t>
  </si>
  <si>
    <t>1.6.</t>
  </si>
  <si>
    <t>1.7.</t>
  </si>
  <si>
    <t>1.8.</t>
  </si>
  <si>
    <t>1.9.</t>
  </si>
  <si>
    <t>1.10.</t>
  </si>
  <si>
    <t>Ostern</t>
  </si>
  <si>
    <t>Relevant</t>
  </si>
  <si>
    <t>Feiertage</t>
  </si>
  <si>
    <t>Neujahrstag</t>
  </si>
  <si>
    <t>Arbeitstage im Monat</t>
  </si>
  <si>
    <t>Hl. Drei Könige</t>
  </si>
  <si>
    <t>Relevante Feiertage im Monat:</t>
  </si>
  <si>
    <t>Karfreitag</t>
  </si>
  <si>
    <t>Ostermontag</t>
  </si>
  <si>
    <t>Netto-Arbeitstage=Solltage</t>
  </si>
  <si>
    <t>Maifeiertag</t>
  </si>
  <si>
    <t>Himmelfahrt</t>
  </si>
  <si>
    <t>Anzahl Samstage</t>
  </si>
  <si>
    <t>Pfingstmontag</t>
  </si>
  <si>
    <t>Anzahl Sonntage</t>
  </si>
  <si>
    <t>Fronleichnam</t>
  </si>
  <si>
    <t>Friedensfest</t>
  </si>
  <si>
    <t>Mariä Himmelfahrt</t>
  </si>
  <si>
    <t>Tag d.dt. Einheit</t>
  </si>
  <si>
    <t>Reformationstag</t>
  </si>
  <si>
    <t>Allerheiligen</t>
  </si>
  <si>
    <t>Buß- und Bettag</t>
  </si>
  <si>
    <t>1. Weihnachtstag</t>
  </si>
  <si>
    <t>2. Weihnachtstag</t>
  </si>
  <si>
    <t>Weiberfastnacht</t>
  </si>
  <si>
    <t>Rosenmontag</t>
  </si>
  <si>
    <t>Aschermittwoch</t>
  </si>
  <si>
    <t>Heiligabend</t>
  </si>
  <si>
    <t>Silvester</t>
  </si>
  <si>
    <t>Individuelle Einträge</t>
  </si>
  <si>
    <t>Startjahr</t>
  </si>
  <si>
    <t>Startmonat</t>
  </si>
  <si>
    <t>Pause</t>
  </si>
  <si>
    <t>keine</t>
  </si>
  <si>
    <t>rigoros</t>
  </si>
  <si>
    <t>gleitend</t>
  </si>
  <si>
    <t>Ü-Std</t>
  </si>
  <si>
    <t xml:space="preserve">pro Tag </t>
  </si>
  <si>
    <t>pro Woche</t>
  </si>
  <si>
    <t>pro Monat</t>
  </si>
  <si>
    <t>Limit</t>
  </si>
  <si>
    <t>Soll tägl</t>
  </si>
  <si>
    <t>Monatsübertrag</t>
  </si>
  <si>
    <t>Wochenübertrag</t>
  </si>
  <si>
    <t>Urlaub</t>
  </si>
  <si>
    <t>Nacht</t>
  </si>
  <si>
    <t>….von</t>
  </si>
  <si>
    <t>….bis</t>
  </si>
  <si>
    <t>Samstag</t>
  </si>
  <si>
    <t>So 27.03.05</t>
  </si>
  <si>
    <t>Sa 01.01.05</t>
  </si>
  <si>
    <t>Do 06.01.05</t>
  </si>
  <si>
    <t>Fr 25.03.05</t>
  </si>
  <si>
    <t>Ostersonntag</t>
  </si>
  <si>
    <t>Mo 28.03.05</t>
  </si>
  <si>
    <t>So 01.05.05</t>
  </si>
  <si>
    <t>Do 05.05.05</t>
  </si>
  <si>
    <t>So 15.05.05</t>
  </si>
  <si>
    <t>Pfingstsonntag</t>
  </si>
  <si>
    <t>Mo 16.05.05</t>
  </si>
  <si>
    <t>Do 26.05.05</t>
  </si>
  <si>
    <t>Mo 08.08.05</t>
  </si>
  <si>
    <t>Mo 15.08.05</t>
  </si>
  <si>
    <t>Mo 03.10.05</t>
  </si>
  <si>
    <t>Mo 31.10.05</t>
  </si>
  <si>
    <t>Di 01.11.05</t>
  </si>
  <si>
    <t>Mi 16.11.05</t>
  </si>
  <si>
    <t>So 25.12.05</t>
  </si>
  <si>
    <t>Mo 26.12.05</t>
  </si>
  <si>
    <t>Do 03.02.05</t>
  </si>
  <si>
    <t>Mo 07.02.05</t>
  </si>
  <si>
    <t>Mi 09.02.05</t>
  </si>
  <si>
    <t>Sa 24.12.05</t>
  </si>
  <si>
    <t>Sa 31.12.05</t>
  </si>
  <si>
    <t>Hier gibt's noch mehr Excel</t>
  </si>
</sst>
</file>

<file path=xl/styles.xml><?xml version="1.0" encoding="utf-8"?>
<styleSheet xmlns="http://schemas.openxmlformats.org/spreadsheetml/2006/main">
  <numFmts count="7">
    <numFmt numFmtId="164" formatCode="ddd\ dd/mm/yy"/>
    <numFmt numFmtId="165" formatCode="&quot;Jahreskalender &quot;0"/>
    <numFmt numFmtId="166" formatCode="ddd\ dd/\ mm/\ yy"/>
    <numFmt numFmtId="167" formatCode="[h]:mm&quot; h&quot;"/>
    <numFmt numFmtId="168" formatCode="0.00&quot; Std&quot;"/>
    <numFmt numFmtId="169" formatCode="0&quot; Tage&quot;"/>
    <numFmt numFmtId="170" formatCode="[$-407]d/\ mmmm\ yyyy;@"/>
  </numFmts>
  <fonts count="12">
    <font>
      <sz val="10"/>
      <name val="Arial"/>
    </font>
    <font>
      <sz val="10"/>
      <name val="Arial"/>
      <family val="2"/>
    </font>
    <font>
      <sz val="8"/>
      <name val="Arial"/>
      <family val="2"/>
    </font>
    <font>
      <sz val="16"/>
      <name val="Arial"/>
      <family val="2"/>
    </font>
    <font>
      <sz val="10"/>
      <color indexed="9"/>
      <name val="Arial"/>
      <family val="2"/>
    </font>
    <font>
      <sz val="8"/>
      <color indexed="81"/>
      <name val="Tahoma"/>
      <family val="2"/>
    </font>
    <font>
      <sz val="10"/>
      <color indexed="12"/>
      <name val="Arial"/>
      <family val="2"/>
    </font>
    <font>
      <b/>
      <sz val="10"/>
      <color indexed="12"/>
      <name val="Arial"/>
      <family val="2"/>
    </font>
    <font>
      <b/>
      <sz val="10"/>
      <name val="Arial"/>
      <family val="2"/>
    </font>
    <font>
      <b/>
      <sz val="12"/>
      <name val="Arial"/>
      <family val="2"/>
    </font>
    <font>
      <sz val="10"/>
      <color indexed="10"/>
      <name val="Arial"/>
      <family val="2"/>
    </font>
    <font>
      <u/>
      <sz val="10"/>
      <color theme="10"/>
      <name val="Arial"/>
    </font>
  </fonts>
  <fills count="4">
    <fill>
      <patternFill patternType="none"/>
    </fill>
    <fill>
      <patternFill patternType="gray125"/>
    </fill>
    <fill>
      <patternFill patternType="solid">
        <fgColor indexed="43"/>
      </patternFill>
    </fill>
    <fill>
      <patternFill patternType="solid">
        <fgColor indexed="13"/>
      </patternFill>
    </fill>
  </fills>
  <borders count="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14" fontId="1" fillId="0" borderId="0"/>
    <xf numFmtId="0" fontId="11" fillId="0" borderId="0" applyNumberFormat="0" applyFill="0" applyBorder="0" applyAlignment="0" applyProtection="0">
      <alignment vertical="top"/>
      <protection locked="0"/>
    </xf>
  </cellStyleXfs>
  <cellXfs count="22">
    <xf numFmtId="0" fontId="0" fillId="0" borderId="0" xfId="0"/>
    <xf numFmtId="14" fontId="0" fillId="0" borderId="0" xfId="0" applyNumberFormat="1"/>
    <xf numFmtId="164" fontId="0" fillId="0" borderId="0" xfId="0" applyNumberFormat="1"/>
    <xf numFmtId="165" fontId="3" fillId="2" borderId="1" xfId="0" applyNumberFormat="1" applyFont="1" applyFill="1" applyBorder="1" applyAlignment="1">
      <alignment horizontal="centerContinuous"/>
    </xf>
    <xf numFmtId="0" fontId="3" fillId="2" borderId="2" xfId="0" applyFont="1" applyFill="1" applyBorder="1" applyAlignment="1">
      <alignment horizontal="centerContinuous"/>
    </xf>
    <xf numFmtId="0" fontId="3" fillId="2" borderId="3" xfId="0" applyFont="1" applyFill="1" applyBorder="1" applyAlignment="1">
      <alignment horizontal="centerContinuous"/>
    </xf>
    <xf numFmtId="0" fontId="4" fillId="0" borderId="0" xfId="0" applyFont="1"/>
    <xf numFmtId="166" fontId="0" fillId="0" borderId="0" xfId="0" applyNumberFormat="1"/>
    <xf numFmtId="0" fontId="7" fillId="3" borderId="0" xfId="0" applyFont="1" applyFill="1"/>
    <xf numFmtId="0" fontId="6" fillId="0" borderId="0" xfId="0" applyFont="1"/>
    <xf numFmtId="166" fontId="6" fillId="0" borderId="0" xfId="0" applyNumberFormat="1" applyFont="1"/>
    <xf numFmtId="167" fontId="6" fillId="0" borderId="0" xfId="0" applyNumberFormat="1" applyFont="1"/>
    <xf numFmtId="168" fontId="6" fillId="0" borderId="0" xfId="0" applyNumberFormat="1" applyFont="1"/>
    <xf numFmtId="169" fontId="6" fillId="0" borderId="0" xfId="0" applyNumberFormat="1" applyFont="1"/>
    <xf numFmtId="170" fontId="0" fillId="0" borderId="0" xfId="0" applyNumberFormat="1"/>
    <xf numFmtId="0" fontId="9" fillId="2" borderId="1" xfId="0" applyFont="1" applyFill="1" applyBorder="1" applyAlignment="1">
      <alignment horizontal="centerContinuous"/>
    </xf>
    <xf numFmtId="0" fontId="9" fillId="2" borderId="2" xfId="0" applyFont="1" applyFill="1" applyBorder="1" applyAlignment="1">
      <alignment horizontal="centerContinuous"/>
    </xf>
    <xf numFmtId="0" fontId="9" fillId="2" borderId="3" xfId="0" applyFont="1" applyFill="1" applyBorder="1" applyAlignment="1">
      <alignment horizontal="centerContinuous"/>
    </xf>
    <xf numFmtId="0" fontId="8" fillId="0" borderId="0" xfId="0" applyFont="1"/>
    <xf numFmtId="170" fontId="10" fillId="0" borderId="0" xfId="0" applyNumberFormat="1" applyFont="1"/>
    <xf numFmtId="0" fontId="10" fillId="0" borderId="0" xfId="0" applyFont="1"/>
    <xf numFmtId="0" fontId="11" fillId="0" borderId="0" xfId="2" applyAlignment="1" applyProtection="1"/>
  </cellXfs>
  <cellStyles count="3">
    <cellStyle name="Hyperlink" xfId="2" builtinId="8"/>
    <cellStyle name="Kal" xfId="1"/>
    <cellStyle name="Standard" xfId="0" builtinId="0"/>
  </cellStyles>
  <dxfs count="10">
    <dxf>
      <font>
        <b/>
        <color indexed="12"/>
      </font>
    </dxf>
    <dxf>
      <font>
        <b/>
        <color indexed="10"/>
      </font>
    </dxf>
    <dxf>
      <font>
        <b/>
        <color indexed="10"/>
      </font>
      <fill>
        <patternFill patternType="solid">
          <fgColor indexed="64"/>
          <bgColor indexed="11"/>
        </patternFill>
      </fill>
      <border diagonalUp="0" diagonalDown="0">
        <left style="thin">
          <color indexed="64"/>
        </left>
        <right style="thin">
          <color indexed="64"/>
        </right>
        <top style="thin">
          <color indexed="64"/>
        </top>
        <bottom style="thin">
          <color indexed="64"/>
        </bottom>
      </border>
    </dxf>
    <dxf>
      <font>
        <b/>
        <color indexed="12"/>
      </font>
    </dxf>
    <dxf>
      <font>
        <b/>
        <color indexed="10"/>
      </font>
    </dxf>
    <dxf>
      <font>
        <b/>
        <color indexed="10"/>
      </font>
      <fill>
        <patternFill patternType="solid">
          <fgColor indexed="64"/>
          <bgColor indexed="11"/>
        </patternFill>
      </fill>
      <border diagonalUp="0" diagonalDown="0">
        <left style="thin">
          <color indexed="64"/>
        </left>
        <right style="thin">
          <color indexed="64"/>
        </right>
        <top style="thin">
          <color indexed="64"/>
        </top>
        <bottom style="thin">
          <color indexed="64"/>
        </bottom>
      </border>
    </dxf>
    <dxf>
      <font>
        <b/>
        <color indexed="10"/>
      </font>
    </dxf>
    <dxf>
      <font>
        <b/>
        <color indexed="12"/>
      </font>
    </dxf>
    <dxf>
      <font>
        <b/>
        <color indexed="10"/>
      </font>
    </dxf>
    <dxf>
      <font>
        <b/>
        <color indexed="12"/>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514350</xdr:colOff>
      <xdr:row>11</xdr:row>
      <xdr:rowOff>114300</xdr:rowOff>
    </xdr:from>
    <xdr:to>
      <xdr:col>7</xdr:col>
      <xdr:colOff>647700</xdr:colOff>
      <xdr:row>17</xdr:row>
      <xdr:rowOff>0</xdr:rowOff>
    </xdr:to>
    <xdr:sp macro="" textlink="">
      <xdr:nvSpPr>
        <xdr:cNvPr id="1025" name="Text Box 1"/>
        <xdr:cNvSpPr txBox="1">
          <a:spLocks noChangeArrowheads="1"/>
        </xdr:cNvSpPr>
      </xdr:nvSpPr>
      <xdr:spPr bwMode="auto">
        <a:xfrm>
          <a:off x="2933700" y="1781175"/>
          <a:ext cx="3448050" cy="857250"/>
        </a:xfrm>
        <a:prstGeom prst="rect">
          <a:avLst/>
        </a:prstGeom>
        <a:solidFill>
          <a:srgbClr val="FFFF99"/>
        </a:solidFill>
        <a:ln w="9525" cap="flat" cmpd="sng" algn="ctr">
          <a:solidFill>
            <a:srgbClr val="000000"/>
          </a:solidFill>
          <a:prstDash val="solid"/>
          <a:miter lim="800000"/>
          <a:headEnd type="none" w="med" len="med"/>
          <a:tailEnd type="none" w="med" len="med"/>
        </a:ln>
        <a:effectLst/>
      </xdr:spPr>
      <xdr:txBody>
        <a:bodyPr vertOverflow="clip" wrap="square" lIns="25400" tIns="0" rIns="25400" bIns="0" anchor="t" upright="1"/>
        <a:lstStyle>
          <a:lvl1pPr marL="0" indent="0">
            <a:defRPr>
              <a:latin typeface="+mn-lt"/>
              <a:ea typeface="+mn-ea"/>
              <a:cs typeface="+mn-cs"/>
            </a:defRPr>
          </a:lvl1pPr>
          <a:lvl2pPr marL="457200" indent="0">
            <a:defRPr>
              <a:latin typeface="+mn-lt"/>
              <a:ea typeface="+mn-ea"/>
              <a:cs typeface="+mn-cs"/>
            </a:defRPr>
          </a:lvl2pPr>
          <a:lvl3pPr marL="914400" indent="0">
            <a:defRPr>
              <a:latin typeface="+mn-lt"/>
              <a:ea typeface="+mn-ea"/>
              <a:cs typeface="+mn-cs"/>
            </a:defRPr>
          </a:lvl3pPr>
          <a:lvl4pPr marL="1371600" indent="0">
            <a:defRPr>
              <a:latin typeface="+mn-lt"/>
              <a:ea typeface="+mn-ea"/>
              <a:cs typeface="+mn-cs"/>
            </a:defRPr>
          </a:lvl4pPr>
          <a:lvl5pPr marL="1828800" indent="0">
            <a:defRPr>
              <a:latin typeface="+mn-lt"/>
              <a:ea typeface="+mn-ea"/>
              <a:cs typeface="+mn-cs"/>
            </a:defRPr>
          </a:lvl5pPr>
          <a:lvl6pPr marL="2286000" indent="0">
            <a:defRPr>
              <a:latin typeface="+mn-lt"/>
              <a:ea typeface="+mn-ea"/>
              <a:cs typeface="+mn-cs"/>
            </a:defRPr>
          </a:lvl6pPr>
          <a:lvl7pPr marL="2743200" indent="0">
            <a:defRPr>
              <a:latin typeface="+mn-lt"/>
              <a:ea typeface="+mn-ea"/>
              <a:cs typeface="+mn-cs"/>
            </a:defRPr>
          </a:lvl7pPr>
          <a:lvl8pPr marL="3200400" indent="0">
            <a:defRPr>
              <a:latin typeface="+mn-lt"/>
              <a:ea typeface="+mn-ea"/>
              <a:cs typeface="+mn-cs"/>
            </a:defRPr>
          </a:lvl8pPr>
          <a:lvl9pPr marL="3657600" indent="0">
            <a:defRPr>
              <a:latin typeface="+mn-lt"/>
              <a:ea typeface="+mn-ea"/>
              <a:cs typeface="+mn-cs"/>
            </a:defRPr>
          </a:lvl9pPr>
        </a:lstStyle>
        <a:p>
          <a:pPr algn="l" rtl="0">
            <a:defRPr sz="1000"/>
          </a:pPr>
          <a:r>
            <a:rPr lang="de-DE" sz="1000" b="1" i="0" strike="noStrike" smtClean="0">
              <a:solidFill>
                <a:srgbClr val="0000FF"/>
              </a:solidFill>
              <a:latin typeface="Arial"/>
              <a:cs typeface="Arial"/>
            </a:rPr>
            <a:t>Aufgaben:</a:t>
          </a: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1. Formatieren Sie den Kalender:</a:t>
          </a:r>
        </a:p>
        <a:p>
          <a:pPr algn="l" rtl="0">
            <a:defRPr sz="1000"/>
          </a:pPr>
          <a:r>
            <a:rPr lang="de-DE" sz="1000" b="0" i="0" strike="noStrike" smtClean="0">
              <a:solidFill>
                <a:srgbClr val="0000FF"/>
              </a:solidFill>
              <a:latin typeface="Arial"/>
              <a:cs typeface="Arial"/>
            </a:rPr>
            <a:t>    Sonntage mit roter, Samstage mit blauer Schrift,</a:t>
          </a:r>
        </a:p>
        <a:p>
          <a:pPr algn="l" rtl="0">
            <a:defRPr sz="1000"/>
          </a:pPr>
          <a:r>
            <a:rPr lang="de-DE" sz="1000" b="0" i="0" strike="noStrike" smtClean="0">
              <a:solidFill>
                <a:srgbClr val="0000FF"/>
              </a:solidFill>
              <a:latin typeface="Arial"/>
              <a:cs typeface="Arial"/>
            </a:rPr>
            <a:t>    Feiertage grün hinterlegt!</a:t>
          </a:r>
          <a:endParaRPr lang="de-DE" sz="1000" b="0" i="0" strike="noStrike">
            <a:solidFill>
              <a:srgbClr val="0000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447675</xdr:colOff>
      <xdr:row>11</xdr:row>
      <xdr:rowOff>76201</xdr:rowOff>
    </xdr:from>
    <xdr:to>
      <xdr:col>14</xdr:col>
      <xdr:colOff>28575</xdr:colOff>
      <xdr:row>36</xdr:row>
      <xdr:rowOff>19051</xdr:rowOff>
    </xdr:to>
    <xdr:sp macro="" textlink="">
      <xdr:nvSpPr>
        <xdr:cNvPr id="2" name="Textfeld 1"/>
        <xdr:cNvSpPr txBox="1"/>
      </xdr:nvSpPr>
      <xdr:spPr>
        <a:xfrm>
          <a:off x="4257675" y="1914526"/>
          <a:ext cx="6438900" cy="3990975"/>
        </a:xfrm>
        <a:prstGeom prst="rect">
          <a:avLst/>
        </a:prstGeom>
        <a:gradFill>
          <a:gsLst>
            <a:gs pos="0">
              <a:schemeClr val="accent4">
                <a:lumMod val="20000"/>
                <a:lumOff val="80000"/>
              </a:schemeClr>
            </a:gs>
            <a:gs pos="100000">
              <a:schemeClr val="accent1">
                <a:tint val="20000"/>
              </a:schemeClr>
            </a:gs>
          </a:gsLst>
          <a:lin ang="5400000" scaled="1"/>
        </a:gradFill>
      </xdr:spPr>
      <xdr:txBody>
        <a:bodyPr wrap="square" rtlCol="0"/>
        <a:lstStyle>
          <a:lvl1pPr marL="0" indent="0">
            <a:defRPr>
              <a:latin typeface="+mn-lt"/>
              <a:ea typeface="+mn-ea"/>
              <a:cs typeface="+mn-cs"/>
            </a:defRPr>
          </a:lvl1pPr>
          <a:lvl2pPr marL="457200" indent="0">
            <a:defRPr>
              <a:latin typeface="+mn-lt"/>
              <a:ea typeface="+mn-ea"/>
              <a:cs typeface="+mn-cs"/>
            </a:defRPr>
          </a:lvl2pPr>
          <a:lvl3pPr marL="914400" indent="0">
            <a:defRPr>
              <a:latin typeface="+mn-lt"/>
              <a:ea typeface="+mn-ea"/>
              <a:cs typeface="+mn-cs"/>
            </a:defRPr>
          </a:lvl3pPr>
          <a:lvl4pPr marL="1371600" indent="0">
            <a:defRPr>
              <a:latin typeface="+mn-lt"/>
              <a:ea typeface="+mn-ea"/>
              <a:cs typeface="+mn-cs"/>
            </a:defRPr>
          </a:lvl4pPr>
          <a:lvl5pPr marL="1828800" indent="0">
            <a:defRPr>
              <a:latin typeface="+mn-lt"/>
              <a:ea typeface="+mn-ea"/>
              <a:cs typeface="+mn-cs"/>
            </a:defRPr>
          </a:lvl5pPr>
          <a:lvl6pPr marL="2286000" indent="0">
            <a:defRPr>
              <a:latin typeface="+mn-lt"/>
              <a:ea typeface="+mn-ea"/>
              <a:cs typeface="+mn-cs"/>
            </a:defRPr>
          </a:lvl6pPr>
          <a:lvl7pPr marL="2743200" indent="0">
            <a:defRPr>
              <a:latin typeface="+mn-lt"/>
              <a:ea typeface="+mn-ea"/>
              <a:cs typeface="+mn-cs"/>
            </a:defRPr>
          </a:lvl7pPr>
          <a:lvl8pPr marL="3200400" indent="0">
            <a:defRPr>
              <a:latin typeface="+mn-lt"/>
              <a:ea typeface="+mn-ea"/>
              <a:cs typeface="+mn-cs"/>
            </a:defRPr>
          </a:lvl8pPr>
          <a:lvl9pPr marL="3657600" indent="0">
            <a:defRPr>
              <a:latin typeface="+mn-lt"/>
              <a:ea typeface="+mn-ea"/>
              <a:cs typeface="+mn-cs"/>
            </a:defRPr>
          </a:lvl9pPr>
        </a:lstStyle>
        <a:p>
          <a:pPr algn="l" rtl="0"/>
          <a:r>
            <a:rPr lang="de-DE" sz="1000" b="1" i="0" smtClean="0">
              <a:solidFill>
                <a:srgbClr val="0000FF"/>
              </a:solidFill>
              <a:latin typeface="Arial"/>
              <a:cs typeface="Arial"/>
            </a:rPr>
            <a:t>Aufgaben:</a:t>
          </a:r>
          <a:endParaRPr lang="de-DE" sz="1000" b="0" i="0" smtClean="0">
            <a:solidFill>
              <a:srgbClr val="0000FF"/>
            </a:solidFill>
            <a:latin typeface="Arial"/>
            <a:cs typeface="Arial"/>
          </a:endParaRPr>
        </a:p>
        <a:p>
          <a:pPr algn="l" rtl="0"/>
          <a:r>
            <a:rPr lang="de-DE" sz="1000" b="0" i="0" smtClean="0">
              <a:solidFill>
                <a:srgbClr val="0000FF"/>
              </a:solidFill>
              <a:latin typeface="Arial"/>
              <a:cs typeface="Arial"/>
            </a:rPr>
            <a:t>1. Formatieren Sie den Kalender:</a:t>
          </a:r>
          <a:endParaRPr lang="de-DE" sz="1000" smtClean="0"/>
        </a:p>
        <a:p>
          <a:pPr algn="l" rtl="0"/>
          <a:r>
            <a:rPr lang="de-DE" sz="1000" b="0" i="0" smtClean="0">
              <a:solidFill>
                <a:srgbClr val="0000FF"/>
              </a:solidFill>
              <a:latin typeface="Arial"/>
              <a:cs typeface="Arial"/>
            </a:rPr>
            <a:t>    Sonntage mit roter, Samstage mit blauer Schrift,</a:t>
          </a:r>
          <a:endParaRPr lang="de-DE" sz="1000" smtClean="0"/>
        </a:p>
        <a:p>
          <a:pPr algn="l" rtl="0"/>
          <a:r>
            <a:rPr lang="de-DE" sz="1000" b="0" i="0" smtClean="0">
              <a:solidFill>
                <a:srgbClr val="0000FF"/>
              </a:solidFill>
              <a:latin typeface="Arial"/>
              <a:cs typeface="Arial"/>
            </a:rPr>
            <a:t>    Feiertage grün hinterlegt!</a:t>
          </a:r>
          <a:endParaRPr lang="de-DE" sz="1000" smtClean="0"/>
        </a:p>
        <a:p>
          <a:pPr algn="l" rtl="0"/>
          <a:r>
            <a:rPr lang="de-DE" sz="1000" b="1" i="0" smtClean="0">
              <a:solidFill>
                <a:srgbClr val="99CC00"/>
              </a:solidFill>
              <a:latin typeface="Arial"/>
              <a:cs typeface="Arial"/>
            </a:rPr>
            <a:t>Samstage und Sonntage mit bedingter Formatierung wurde bereits behandelt.</a:t>
          </a:r>
          <a:endParaRPr lang="de-DE" sz="1000" smtClean="0"/>
        </a:p>
        <a:p>
          <a:pPr algn="l" rtl="0"/>
          <a:r>
            <a:rPr lang="de-DE" sz="1000" b="1" i="0" smtClean="0">
              <a:solidFill>
                <a:srgbClr val="99CC00"/>
              </a:solidFill>
              <a:latin typeface="Arial"/>
              <a:cs typeface="Arial"/>
            </a:rPr>
            <a:t>Wie aber kommt man zu den Feiertagen?</a:t>
          </a:r>
          <a:endParaRPr lang="de-DE" sz="1000" smtClean="0"/>
        </a:p>
        <a:p>
          <a:pPr algn="l" rtl="0"/>
          <a:r>
            <a:rPr lang="de-DE" sz="1000" b="1" i="0" smtClean="0">
              <a:solidFill>
                <a:srgbClr val="99CC00"/>
              </a:solidFill>
              <a:latin typeface="Arial"/>
              <a:cs typeface="Arial"/>
            </a:rPr>
            <a:t>Um Feiertage kennzeichnen zu können, müssen sie zunächst ermittelt werden.</a:t>
          </a:r>
          <a:endParaRPr lang="de-DE" sz="1000" smtClean="0"/>
        </a:p>
        <a:p>
          <a:pPr algn="l" rtl="0"/>
          <a:r>
            <a:rPr lang="de-DE" sz="1000" b="1" i="0" smtClean="0">
              <a:solidFill>
                <a:srgbClr val="99CC00"/>
              </a:solidFill>
              <a:latin typeface="Arial"/>
              <a:cs typeface="Arial"/>
            </a:rPr>
            <a:t>Konzept: Ostern ermitteln und alle beweglichen Feiertage davon ableiten.</a:t>
          </a:r>
          <a:endParaRPr lang="de-DE" sz="1000" smtClean="0"/>
        </a:p>
        <a:p>
          <a:pPr algn="l" rtl="0"/>
          <a:r>
            <a:rPr lang="de-DE" sz="1000" b="1" i="0" smtClean="0">
              <a:solidFill>
                <a:srgbClr val="99CC00"/>
              </a:solidFill>
              <a:latin typeface="Arial"/>
              <a:cs typeface="Arial"/>
            </a:rPr>
            <a:t>Ostern = KÜRZEN(DATUM(Lösung!A1;3;56-REST(REST(Lösung!A1;19)*10,63+5;29))/7)*7+1</a:t>
          </a:r>
          <a:endParaRPr lang="de-DE" sz="1000" smtClean="0"/>
        </a:p>
        <a:p>
          <a:pPr algn="l" rtl="0"/>
          <a:r>
            <a:rPr lang="de-DE" sz="1000" b="1" i="0" smtClean="0">
              <a:solidFill>
                <a:srgbClr val="99CC00"/>
              </a:solidFill>
              <a:latin typeface="Arial"/>
              <a:cs typeface="Arial"/>
            </a:rPr>
            <a:t>Pfingsten : Ostern + 49</a:t>
          </a:r>
          <a:endParaRPr lang="de-DE" sz="1000" smtClean="0"/>
        </a:p>
        <a:p>
          <a:pPr algn="l" rtl="0"/>
          <a:r>
            <a:rPr lang="de-DE" sz="1000" b="1" i="0" smtClean="0">
              <a:solidFill>
                <a:srgbClr val="99CC00"/>
              </a:solidFill>
              <a:latin typeface="Arial"/>
              <a:cs typeface="Arial"/>
            </a:rPr>
            <a:t>Himmelfahrt: Ostern + 39</a:t>
          </a:r>
          <a:endParaRPr lang="de-DE" sz="1000" smtClean="0"/>
        </a:p>
        <a:p>
          <a:pPr algn="l" rtl="0"/>
          <a:r>
            <a:rPr lang="de-DE" sz="1000" b="1" i="0" smtClean="0">
              <a:solidFill>
                <a:srgbClr val="99CC00"/>
              </a:solidFill>
              <a:latin typeface="Arial"/>
              <a:cs typeface="Arial"/>
            </a:rPr>
            <a:t>Fronleichnam: Ostern + 60</a:t>
          </a:r>
          <a:endParaRPr lang="de-DE" sz="1000" smtClean="0"/>
        </a:p>
        <a:p>
          <a:pPr algn="l" rtl="0"/>
          <a:r>
            <a:rPr lang="de-DE" sz="1000" b="1" i="0" smtClean="0">
              <a:solidFill>
                <a:srgbClr val="99CC00"/>
              </a:solidFill>
              <a:latin typeface="Arial"/>
              <a:cs typeface="Arial"/>
            </a:rPr>
            <a:t>Weiberfastnacht: Ostern - 52</a:t>
          </a:r>
          <a:endParaRPr lang="de-DE" sz="1000" smtClean="0"/>
        </a:p>
        <a:p>
          <a:pPr algn="l" rtl="0"/>
          <a:r>
            <a:rPr lang="de-DE" sz="1000" b="1" i="0" smtClean="0">
              <a:solidFill>
                <a:srgbClr val="99CC00"/>
              </a:solidFill>
              <a:latin typeface="Arial"/>
              <a:cs typeface="Arial"/>
            </a:rPr>
            <a:t>Rosenmontag: Ostern - 48</a:t>
          </a:r>
          <a:endParaRPr lang="de-DE" sz="1000" smtClean="0"/>
        </a:p>
        <a:p>
          <a:pPr algn="l" rtl="0"/>
          <a:r>
            <a:rPr lang="de-DE" sz="1000" b="1" i="0" smtClean="0">
              <a:solidFill>
                <a:srgbClr val="99CC00"/>
              </a:solidFill>
              <a:latin typeface="Arial"/>
              <a:cs typeface="Arial"/>
            </a:rPr>
            <a:t>Aschermittwoch: Ostern - 46</a:t>
          </a:r>
          <a:endParaRPr lang="de-DE" sz="1000" smtClean="0"/>
        </a:p>
        <a:p>
          <a:pPr algn="l" rtl="0"/>
          <a:r>
            <a:rPr lang="de-DE" sz="1000" b="1" i="0" smtClean="0">
              <a:solidFill>
                <a:srgbClr val="99CC00"/>
              </a:solidFill>
              <a:latin typeface="Arial"/>
              <a:cs typeface="Arial"/>
            </a:rPr>
            <a:t>(s. Blatt "Feiertage")</a:t>
          </a:r>
          <a:endParaRPr lang="de-DE" sz="1000" smtClean="0"/>
        </a:p>
        <a:p>
          <a:pPr algn="l" rtl="0"/>
          <a:r>
            <a:rPr lang="de-DE" sz="1000" b="1" i="0" smtClean="0">
              <a:solidFill>
                <a:srgbClr val="99CC00"/>
              </a:solidFill>
              <a:latin typeface="Arial"/>
              <a:cs typeface="Arial"/>
            </a:rPr>
            <a:t>Die Bedingte Formatierung für die Feiertage erfolgt (für Zelle B5) nach folgender Formel:</a:t>
          </a:r>
          <a:endParaRPr lang="de-DE" sz="1000" smtClean="0"/>
        </a:p>
        <a:p>
          <a:pPr algn="l" rtl="0"/>
          <a:r>
            <a:rPr lang="de-DE" sz="1000" b="1" i="0" smtClean="0">
              <a:solidFill>
                <a:srgbClr val="99CC00"/>
              </a:solidFill>
              <a:latin typeface="Arial"/>
              <a:cs typeface="Arial"/>
            </a:rPr>
            <a:t>= ISTZAHL(VERGLEICH(B5;Feiertage;0))</a:t>
          </a:r>
          <a:endParaRPr lang="de-DE" sz="1000" smtClean="0"/>
        </a:p>
        <a:p>
          <a:pPr algn="l" rtl="0"/>
          <a:r>
            <a:rPr lang="de-DE" sz="1000" b="1" i="0" smtClean="0">
              <a:solidFill>
                <a:srgbClr val="99CC00"/>
              </a:solidFill>
              <a:latin typeface="Arial"/>
              <a:cs typeface="Arial"/>
            </a:rPr>
            <a:t>VERGLEICH untersucht, ob der Wert in B5 im benannten Bereich "Feiertage" vorkommt. Wenn ja, liefert VERGLEICH eine Zahl, die die Position des Treffers in der Liste angibt, wenn nein, gibt es eine Fehlermeldung.</a:t>
          </a:r>
          <a:endParaRPr lang="de-DE" sz="1000" smtClean="0"/>
        </a:p>
        <a:p>
          <a:pPr algn="l" rtl="0"/>
          <a:r>
            <a:rPr lang="de-DE" sz="1000" b="1" i="0" smtClean="0">
              <a:solidFill>
                <a:srgbClr val="99CC00"/>
              </a:solidFill>
              <a:latin typeface="Arial"/>
              <a:cs typeface="Arial"/>
            </a:rPr>
            <a:t>Im ersten Fall liefert ISTZAHL den Wert WAHR. Damit wird die entsprechende Zelle bedingt formatiert.</a:t>
          </a:r>
          <a:endParaRPr lang="de-DE" sz="1000" smtClean="0"/>
        </a:p>
        <a:p>
          <a:pPr algn="l" rtl="0"/>
          <a:endParaRPr lang="de-DE" sz="1000" b="1" i="0" smtClean="0">
            <a:solidFill>
              <a:srgbClr val="99CC00"/>
            </a:solidFill>
            <a:latin typeface="Arial"/>
            <a:cs typeface="Arial"/>
          </a:endParaRPr>
        </a:p>
        <a:p>
          <a:pPr algn="l" rtl="0"/>
          <a:endParaRPr lang="de-DE" sz="1000" b="1" i="0" smtClean="0">
            <a:solidFill>
              <a:srgbClr val="99CC00"/>
            </a:solidFill>
            <a:latin typeface="Arial"/>
            <a:cs typeface="Arial"/>
          </a:endParaRPr>
        </a:p>
        <a:p>
          <a:pPr algn="l" rtl="0"/>
          <a:r>
            <a:rPr lang="de-DE" sz="1000" b="1" i="0" smtClean="0">
              <a:solidFill>
                <a:srgbClr val="000000"/>
              </a:solidFill>
              <a:latin typeface="Arial"/>
              <a:cs typeface="Arial"/>
            </a:rPr>
            <a:t>Hinweis: Drehfeld in A2 dient zum schnellen Ändern der Jahreszahl.</a:t>
          </a:r>
          <a:endParaRPr lang="de-DE" sz="1000" b="0" i="0" smtClean="0">
            <a:solidFill>
              <a:srgbClr val="0000FF"/>
            </a:solidFill>
            <a:latin typeface="Arial"/>
            <a:cs typeface="Arial"/>
          </a:endParaRPr>
        </a:p>
        <a:p>
          <a:pPr algn="l" rtl="0"/>
          <a:endParaRPr lang="de-DE" sz="1000" b="0" i="0" smtClean="0">
            <a:solidFill>
              <a:srgbClr val="0000FF"/>
            </a:solidFill>
            <a:latin typeface="Arial"/>
            <a:cs typeface="Arial"/>
          </a:endParaRPr>
        </a:p>
        <a:p>
          <a:endParaRPr lang="de-DE" sz="1100"/>
        </a:p>
      </xdr:txBody>
    </xdr:sp>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xcelmexel.de/htmlkursuebersicht/default.htm"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sheetPr codeName="Tabelle13"/>
  <dimension ref="A1:U50"/>
  <sheetViews>
    <sheetView zoomScale="70" workbookViewId="0">
      <selection activeCell="N44" sqref="N44"/>
    </sheetView>
  </sheetViews>
  <sheetFormatPr baseColWidth="10" defaultRowHeight="12.75"/>
  <cols>
    <col min="1" max="1" width="12.42578125" bestFit="1" customWidth="1"/>
    <col min="3" max="3" width="16.140625" bestFit="1" customWidth="1"/>
    <col min="4" max="4" width="12.42578125" bestFit="1" customWidth="1"/>
    <col min="5" max="5" width="2.85546875" customWidth="1"/>
    <col min="7" max="7" width="15.28515625" bestFit="1" customWidth="1"/>
    <col min="9" max="9" width="11.85546875" bestFit="1" customWidth="1"/>
    <col min="10" max="10" width="12.140625" bestFit="1" customWidth="1"/>
    <col min="11" max="11" width="12.42578125" bestFit="1" customWidth="1"/>
    <col min="12" max="12" width="11.85546875" bestFit="1" customWidth="1"/>
    <col min="13" max="13" width="12.140625" bestFit="1" customWidth="1"/>
    <col min="14" max="14" width="12.42578125" bestFit="1" customWidth="1"/>
    <col min="15" max="16" width="12.140625" bestFit="1" customWidth="1"/>
    <col min="17" max="17" width="12.42578125" bestFit="1" customWidth="1"/>
    <col min="18" max="18" width="11.85546875" bestFit="1" customWidth="1"/>
    <col min="19" max="19" width="12.140625" bestFit="1" customWidth="1"/>
    <col min="20" max="20" width="12.42578125" bestFit="1" customWidth="1"/>
  </cols>
  <sheetData>
    <row r="1" spans="1:21">
      <c r="A1" t="s">
        <v>0</v>
      </c>
      <c r="C1" t="s">
        <v>1</v>
      </c>
      <c r="G1" t="str">
        <f>CONCATENATE("Nov",RIGHT($A$2-1,2))</f>
        <v>Nov02</v>
      </c>
      <c r="H1" t="str">
        <f>CONCATENATE("Dez",RIGHT($A$2-1,2))</f>
        <v>Dez02</v>
      </c>
      <c r="I1" t="str">
        <f>CONCATENATE("Jan",RIGHT($A$2,2))</f>
        <v>Jan03</v>
      </c>
      <c r="J1" t="str">
        <f>CONCATENATE("Feb",RIGHT($A$2,2))</f>
        <v>Feb03</v>
      </c>
      <c r="K1" t="str">
        <f>CONCATENATE("Mrz",RIGHT($A$2,2))</f>
        <v>Mrz03</v>
      </c>
      <c r="L1" t="str">
        <f>CONCATENATE("Apr",RIGHT($A$2,2))</f>
        <v>Apr03</v>
      </c>
      <c r="M1" t="str">
        <f>CONCATENATE("Mai",RIGHT($A$2,2))</f>
        <v>Mai03</v>
      </c>
      <c r="N1" t="str">
        <f>CONCATENATE("Jun",RIGHT($A$2,2))</f>
        <v>Jun03</v>
      </c>
      <c r="O1" t="str">
        <f>CONCATENATE("Jul",RIGHT($A$2,2))</f>
        <v>Jul03</v>
      </c>
      <c r="P1" t="str">
        <f>CONCATENATE("Aug",RIGHT($A$2,2))</f>
        <v>Aug03</v>
      </c>
      <c r="Q1" t="str">
        <f>CONCATENATE("Sep",RIGHT($A$2,2))</f>
        <v>Sep03</v>
      </c>
      <c r="R1" t="str">
        <f>CONCATENATE("Okt",RIGHT($A$2,2))</f>
        <v>Okt03</v>
      </c>
      <c r="S1" t="str">
        <f>CONCATENATE("Nov",RIGHT($A$2,2))</f>
        <v>Nov03</v>
      </c>
      <c r="T1" t="str">
        <f>CONCATENATE("Dez",RIGHT($A$2,2))</f>
        <v>Dez03</v>
      </c>
      <c r="U1" s="6">
        <v>380405590</v>
      </c>
    </row>
    <row r="2" spans="1:21">
      <c r="A2">
        <v>2003</v>
      </c>
      <c r="C2">
        <f>H27</f>
        <v>0</v>
      </c>
      <c r="D2">
        <f>H26</f>
        <v>0</v>
      </c>
      <c r="G2" t="s">
        <v>3</v>
      </c>
      <c r="H2" t="s">
        <v>2</v>
      </c>
      <c r="I2" t="s">
        <v>4</v>
      </c>
      <c r="J2" t="s">
        <v>5</v>
      </c>
      <c r="K2" t="s">
        <v>6</v>
      </c>
      <c r="L2" t="s">
        <v>7</v>
      </c>
      <c r="M2" t="s">
        <v>8</v>
      </c>
      <c r="N2" t="s">
        <v>9</v>
      </c>
      <c r="O2" t="s">
        <v>10</v>
      </c>
      <c r="P2" t="s">
        <v>11</v>
      </c>
      <c r="Q2" t="s">
        <v>12</v>
      </c>
      <c r="R2" t="s">
        <v>13</v>
      </c>
      <c r="S2" t="s">
        <v>3</v>
      </c>
      <c r="T2" t="s">
        <v>2</v>
      </c>
    </row>
    <row r="3" spans="1:21">
      <c r="H3">
        <f>DATEVALUE(H2 &amp; $A$2-1)</f>
        <v>37591</v>
      </c>
      <c r="I3" s="7">
        <f t="shared" ref="I3:T3" si="0">DATEVALUE(I2 &amp; $A$2)</f>
        <v>37622</v>
      </c>
      <c r="J3" s="7">
        <f t="shared" si="0"/>
        <v>37653</v>
      </c>
      <c r="K3" s="7">
        <f t="shared" si="0"/>
        <v>37681</v>
      </c>
      <c r="L3" s="7">
        <f t="shared" si="0"/>
        <v>37712</v>
      </c>
      <c r="M3" s="7">
        <f t="shared" si="0"/>
        <v>37742</v>
      </c>
      <c r="N3" s="7">
        <f t="shared" si="0"/>
        <v>37773</v>
      </c>
      <c r="O3" s="7">
        <f t="shared" si="0"/>
        <v>37803</v>
      </c>
      <c r="P3" s="7">
        <f t="shared" si="0"/>
        <v>37834</v>
      </c>
      <c r="Q3" s="7">
        <f t="shared" si="0"/>
        <v>37865</v>
      </c>
      <c r="R3" s="7">
        <f t="shared" si="0"/>
        <v>37895</v>
      </c>
      <c r="S3" s="7">
        <f t="shared" si="0"/>
        <v>37926</v>
      </c>
      <c r="T3" s="7">
        <f t="shared" si="0"/>
        <v>37956</v>
      </c>
    </row>
    <row r="4" spans="1:21">
      <c r="A4" t="s">
        <v>14</v>
      </c>
      <c r="B4" t="s">
        <v>15</v>
      </c>
      <c r="D4" t="s">
        <v>16</v>
      </c>
      <c r="H4" s="1">
        <f t="shared" ref="H4:T4" si="1">DATE(YEAR(H3),MONTH(H3)+1,0)</f>
        <v>37621</v>
      </c>
      <c r="I4" s="7">
        <f t="shared" si="1"/>
        <v>37652</v>
      </c>
      <c r="J4" s="7">
        <f t="shared" si="1"/>
        <v>37680</v>
      </c>
      <c r="K4" s="7">
        <f t="shared" si="1"/>
        <v>37711</v>
      </c>
      <c r="L4" s="7">
        <f t="shared" si="1"/>
        <v>37741</v>
      </c>
      <c r="M4" s="7">
        <f t="shared" si="1"/>
        <v>37772</v>
      </c>
      <c r="N4" s="7">
        <f t="shared" si="1"/>
        <v>37802</v>
      </c>
      <c r="O4" s="7">
        <f t="shared" si="1"/>
        <v>37833</v>
      </c>
      <c r="P4" s="7">
        <f t="shared" si="1"/>
        <v>37864</v>
      </c>
      <c r="Q4" s="7">
        <f t="shared" si="1"/>
        <v>37894</v>
      </c>
      <c r="R4" s="7">
        <f t="shared" si="1"/>
        <v>37925</v>
      </c>
      <c r="S4" s="7">
        <f t="shared" si="1"/>
        <v>37955</v>
      </c>
      <c r="T4" s="7">
        <f t="shared" si="1"/>
        <v>37986</v>
      </c>
    </row>
    <row r="5" spans="1:21">
      <c r="A5" s="7">
        <f>TRUNC(DATE(A2,3,56-MOD(MOD(A2,19)*10.63+5,29))/7)*7+1</f>
        <v>37731</v>
      </c>
    </row>
    <row r="6" spans="1:21">
      <c r="A6" s="7"/>
    </row>
    <row r="7" spans="1:21">
      <c r="A7" s="7">
        <f>DATEVALUE("1.1." &amp; $A$2)</f>
        <v>37622</v>
      </c>
      <c r="B7" s="9" t="b">
        <v>1</v>
      </c>
      <c r="C7" t="s">
        <v>17</v>
      </c>
      <c r="D7" s="7">
        <f t="shared" ref="D7:D22" si="2">IF(B7=TRUE,A7,"")</f>
        <v>37622</v>
      </c>
      <c r="F7" t="s">
        <v>18</v>
      </c>
      <c r="I7">
        <f t="array" aca="1" ref="I7" ca="1">SUM(IF(WEEKDAY(ROW(INDIRECT((I$3 &amp; ":" &amp; I$4))),2)&lt;$C$2+1,1,0))</f>
        <v>0</v>
      </c>
      <c r="J7">
        <f t="array" aca="1" ref="J7" ca="1">SUM(IF(WEEKDAY(ROW(INDIRECT((J$3 &amp; ":" &amp; J$4))),2)&lt;$C$2+1,1,0))</f>
        <v>0</v>
      </c>
      <c r="K7">
        <f t="array" aca="1" ref="K7" ca="1">SUM(IF(WEEKDAY(ROW(INDIRECT((K$3 &amp; ":" &amp; K$4))),2)&lt;$C$2+1,1,0))</f>
        <v>0</v>
      </c>
      <c r="L7">
        <f t="array" aca="1" ref="L7" ca="1">SUM(IF(WEEKDAY(ROW(INDIRECT((L$3 &amp; ":" &amp; L$4))),2)&lt;$C$2+1,1,0))</f>
        <v>0</v>
      </c>
      <c r="M7">
        <f t="array" aca="1" ref="M7" ca="1">SUM(IF(WEEKDAY(ROW(INDIRECT((M$3 &amp; ":" &amp; M$4))),2)&lt;$C$2+1,1,0))</f>
        <v>0</v>
      </c>
      <c r="N7">
        <f t="array" aca="1" ref="N7" ca="1">SUM(IF(WEEKDAY(ROW(INDIRECT((N$3 &amp; ":" &amp; N$4))),2)&lt;$C$2+1,1,0))</f>
        <v>0</v>
      </c>
      <c r="O7">
        <f t="array" aca="1" ref="O7" ca="1">SUM(IF(WEEKDAY(ROW(INDIRECT((O$3 &amp; ":" &amp; O$4))),2)&lt;$C$2+1,1,0))</f>
        <v>0</v>
      </c>
      <c r="P7">
        <f t="array" aca="1" ref="P7" ca="1">SUM(IF(WEEKDAY(ROW(INDIRECT((P$3 &amp; ":" &amp; P$4))),2)&lt;$C$2+1,1,0))</f>
        <v>0</v>
      </c>
      <c r="Q7">
        <f t="array" aca="1" ref="Q7" ca="1">SUM(IF(WEEKDAY(ROW(INDIRECT((Q$3 &amp; ":" &amp; Q$4))),2)&lt;$C$2+1,1,0))</f>
        <v>0</v>
      </c>
      <c r="R7">
        <f t="array" aca="1" ref="R7" ca="1">SUM(IF(WEEKDAY(ROW(INDIRECT((R$3 &amp; ":" &amp; R$4))),2)&lt;$C$2+1,1,0))</f>
        <v>0</v>
      </c>
      <c r="S7">
        <f t="array" aca="1" ref="S7" ca="1">SUM(IF(WEEKDAY(ROW(INDIRECT((S$3 &amp; ":" &amp; S$4))),2)&lt;$C$2+1,1,0))</f>
        <v>0</v>
      </c>
      <c r="T7">
        <f t="array" aca="1" ref="T7" ca="1">SUM(IF(WEEKDAY(ROW(INDIRECT((T$3 &amp; ":" &amp; T$4))),2)&lt;$C$2+1,1,0))</f>
        <v>0</v>
      </c>
    </row>
    <row r="8" spans="1:21">
      <c r="A8" s="7">
        <f>DATEVALUE("6.1." &amp; $A$2)</f>
        <v>37627</v>
      </c>
      <c r="B8" s="9" t="b">
        <v>0</v>
      </c>
      <c r="C8" t="s">
        <v>19</v>
      </c>
      <c r="D8" s="7" t="str">
        <f t="shared" si="2"/>
        <v/>
      </c>
      <c r="F8" t="s">
        <v>20</v>
      </c>
      <c r="I8">
        <f t="array" ref="I8">SUM(IF(($D7:$D50)="",0,IF((($D7:$D50)&gt;=I3)*(($D7:$D50)&lt;=I4)*(WEEKDAY(($D7:$D50),2)&lt;=$C$2),1,0)))</f>
        <v>0</v>
      </c>
      <c r="J8">
        <f t="array" ref="J8">SUM(IF(($D7:$D50)="",0,IF((($D7:$D50)&gt;=J3)*(($D7:$D50)&lt;=J4)*(WEEKDAY(($D7:$D50),2)&lt;=$C$2),1,0)))</f>
        <v>0</v>
      </c>
      <c r="K8">
        <f t="array" ref="K8">SUM(IF(($D7:$D50)="",0,IF((($D7:$D50)&gt;=K3)*(($D7:$D50)&lt;=K4)*(WEEKDAY(($D7:$D50),2)&lt;=$C$2),1,0)))</f>
        <v>0</v>
      </c>
      <c r="L8">
        <f t="array" ref="L8">SUM(IF(($D7:$D50)="",0,IF((($D7:$D50)&gt;=L3)*(($D7:$D50)&lt;=L4)*(WEEKDAY(($D7:$D50),2)&lt;=$C$2),1,0)))</f>
        <v>0</v>
      </c>
      <c r="M8">
        <f t="array" ref="M8">SUM(IF(($D7:$D50)="",0,IF((($D7:$D50)&gt;=M3)*(($D7:$D50)&lt;=M4)*(WEEKDAY(($D7:$D50),2)&lt;=$C$2),1,0)))</f>
        <v>0</v>
      </c>
      <c r="N8">
        <f t="array" ref="N8">SUM(IF(($D7:$D50)="",0,IF((($D7:$D50)&gt;=N3)*(($D7:$D50)&lt;=N4)*(WEEKDAY(($D7:$D50),2)&lt;=$C$2),1,0)))</f>
        <v>0</v>
      </c>
      <c r="O8">
        <f t="array" ref="O8">SUM(IF(($D7:$D50)="",0,IF((($D7:$D50)&gt;=O3)*(($D7:$D50)&lt;=O4)*(WEEKDAY(($D7:$D50),2)&lt;=$C$2),1,0)))</f>
        <v>0</v>
      </c>
      <c r="P8">
        <f t="array" ref="P8">SUM(IF(($D7:$D50)="",0,IF((($D7:$D50)&gt;=P3)*(($D7:$D50)&lt;=P4)*(WEEKDAY(($D7:$D50),2)&lt;=$C$2),1,0)))</f>
        <v>0</v>
      </c>
      <c r="Q8">
        <f t="array" ref="Q8">SUM(IF(($D7:$D50)="",0,IF((($D7:$D50)&gt;=Q3)*(($D7:$D50)&lt;=Q4)*(WEEKDAY(($D7:$D50),2)&lt;=$C$2),1,0)))</f>
        <v>0</v>
      </c>
      <c r="R8">
        <f t="array" ref="R8">SUM(IF(($D7:$D50)="",0,IF((($D7:$D50)&gt;=R3)*(($D7:$D50)&lt;=R4)*(WEEKDAY(($D7:$D50),2)&lt;=$C$2),1,0)))</f>
        <v>0</v>
      </c>
      <c r="S8">
        <f t="array" ref="S8">SUM(IF(($D7:$D50)="",0,IF((($D7:$D50)&gt;=S3)*(($D7:$D50)&lt;=S4)*(WEEKDAY(($D7:$D50),2)&lt;=$C$2),1,0)))</f>
        <v>0</v>
      </c>
      <c r="T8">
        <f t="array" ref="T8">SUM(IF(($D7:$D50)="",0,IF((($D7:$D50)&gt;=T3)*(($D7:$D50)&lt;=T4)*(WEEKDAY(($D7:$D50),2)&lt;=$C$2),1,0)))</f>
        <v>0</v>
      </c>
    </row>
    <row r="9" spans="1:21">
      <c r="A9" s="7">
        <f>$A$5-2</f>
        <v>37729</v>
      </c>
      <c r="B9" s="9" t="b">
        <v>1</v>
      </c>
      <c r="C9" t="s">
        <v>21</v>
      </c>
      <c r="D9" s="7">
        <f t="shared" si="2"/>
        <v>37729</v>
      </c>
    </row>
    <row r="10" spans="1:21">
      <c r="A10" s="7">
        <f>$A$5+1</f>
        <v>37732</v>
      </c>
      <c r="B10" s="9" t="b">
        <v>1</v>
      </c>
      <c r="C10" t="s">
        <v>22</v>
      </c>
      <c r="D10" s="7">
        <f t="shared" si="2"/>
        <v>37732</v>
      </c>
      <c r="F10" s="8" t="s">
        <v>23</v>
      </c>
      <c r="G10" s="8"/>
      <c r="H10" s="8"/>
      <c r="I10" s="8">
        <f ca="1">I7-I8</f>
        <v>0</v>
      </c>
      <c r="J10" s="8">
        <f t="shared" ref="J10:T10" ca="1" si="3">J7-J8</f>
        <v>0</v>
      </c>
      <c r="K10" s="8">
        <f t="shared" ca="1" si="3"/>
        <v>0</v>
      </c>
      <c r="L10" s="8">
        <f t="shared" ca="1" si="3"/>
        <v>0</v>
      </c>
      <c r="M10" s="8">
        <f t="shared" ca="1" si="3"/>
        <v>0</v>
      </c>
      <c r="N10" s="8">
        <f t="shared" ca="1" si="3"/>
        <v>0</v>
      </c>
      <c r="O10" s="8">
        <f t="shared" ca="1" si="3"/>
        <v>0</v>
      </c>
      <c r="P10" s="8">
        <f t="shared" ca="1" si="3"/>
        <v>0</v>
      </c>
      <c r="Q10" s="8">
        <f t="shared" ca="1" si="3"/>
        <v>0</v>
      </c>
      <c r="R10" s="8">
        <f t="shared" ca="1" si="3"/>
        <v>0</v>
      </c>
      <c r="S10" s="8">
        <f t="shared" ca="1" si="3"/>
        <v>0</v>
      </c>
      <c r="T10" s="8">
        <f t="shared" ca="1" si="3"/>
        <v>0</v>
      </c>
    </row>
    <row r="11" spans="1:21">
      <c r="A11" s="7">
        <f>DATEVALUE("1.5." &amp; $A$2)</f>
        <v>37742</v>
      </c>
      <c r="B11" s="9" t="b">
        <v>1</v>
      </c>
      <c r="C11" t="s">
        <v>24</v>
      </c>
      <c r="D11" s="7">
        <f t="shared" si="2"/>
        <v>37742</v>
      </c>
    </row>
    <row r="12" spans="1:21">
      <c r="A12" s="7">
        <f>$A$13-11</f>
        <v>37770</v>
      </c>
      <c r="B12" s="9" t="b">
        <v>1</v>
      </c>
      <c r="C12" t="s">
        <v>25</v>
      </c>
      <c r="D12" s="7">
        <f t="shared" si="2"/>
        <v>37770</v>
      </c>
      <c r="F12" t="s">
        <v>26</v>
      </c>
      <c r="I12">
        <f t="array" aca="1" ref="I12" ca="1">SUM(IF(WEEKDAY(ROW(INDIRECT((I$3 &amp; ":" &amp; I$4))),2)=6,1,0))</f>
        <v>4</v>
      </c>
      <c r="J12">
        <f t="array" aca="1" ref="J12" ca="1">SUM(IF(WEEKDAY(ROW(INDIRECT((J$3 &amp; ":" &amp; J$4))),2)=6,1,0))</f>
        <v>4</v>
      </c>
      <c r="K12">
        <f t="array" aca="1" ref="K12" ca="1">SUM(IF(WEEKDAY(ROW(INDIRECT((K$3 &amp; ":" &amp; K$4))),2)=6,1,0))</f>
        <v>5</v>
      </c>
      <c r="L12">
        <f t="array" aca="1" ref="L12" ca="1">SUM(IF(WEEKDAY(ROW(INDIRECT((L$3 &amp; ":" &amp; L$4))),2)=6,1,0))</f>
        <v>4</v>
      </c>
      <c r="M12">
        <f t="array" aca="1" ref="M12" ca="1">SUM(IF(WEEKDAY(ROW(INDIRECT((M$3 &amp; ":" &amp; M$4))),2)=6,1,0))</f>
        <v>5</v>
      </c>
      <c r="N12">
        <f t="array" aca="1" ref="N12" ca="1">SUM(IF(WEEKDAY(ROW(INDIRECT((N$3 &amp; ":" &amp; N$4))),2)=6,1,0))</f>
        <v>4</v>
      </c>
      <c r="O12">
        <f t="array" aca="1" ref="O12" ca="1">SUM(IF(WEEKDAY(ROW(INDIRECT((O$3 &amp; ":" &amp; O$4))),2)=6,1,0))</f>
        <v>4</v>
      </c>
      <c r="P12">
        <f t="array" aca="1" ref="P12" ca="1">SUM(IF(WEEKDAY(ROW(INDIRECT((P$3 &amp; ":" &amp; P$4))),2)=6,1,0))</f>
        <v>5</v>
      </c>
      <c r="Q12">
        <f t="array" aca="1" ref="Q12" ca="1">SUM(IF(WEEKDAY(ROW(INDIRECT((Q$3 &amp; ":" &amp; Q$4))),2)=6,1,0))</f>
        <v>4</v>
      </c>
      <c r="R12">
        <f t="array" aca="1" ref="R12" ca="1">SUM(IF(WEEKDAY(ROW(INDIRECT((R$3 &amp; ":" &amp; R$4))),2)=6,1,0))</f>
        <v>4</v>
      </c>
      <c r="S12">
        <f t="array" aca="1" ref="S12" ca="1">SUM(IF(WEEKDAY(ROW(INDIRECT((S$3 &amp; ":" &amp; S$4))),2)=6,1,0))</f>
        <v>5</v>
      </c>
      <c r="T12">
        <f t="array" aca="1" ref="T12" ca="1">SUM(IF(WEEKDAY(ROW(INDIRECT((T$3 &amp; ":" &amp; T$4))),2)=6,1,0))</f>
        <v>4</v>
      </c>
    </row>
    <row r="13" spans="1:21">
      <c r="A13" s="7">
        <f>$A$5+50</f>
        <v>37781</v>
      </c>
      <c r="B13" s="9" t="b">
        <v>1</v>
      </c>
      <c r="C13" t="s">
        <v>27</v>
      </c>
      <c r="D13" s="7">
        <f t="shared" si="2"/>
        <v>37781</v>
      </c>
      <c r="F13" t="s">
        <v>28</v>
      </c>
      <c r="I13">
        <f t="array" aca="1" ref="I13" ca="1">SUM(IF(WEEKDAY(ROW(INDIRECT((I$3 &amp; ":" &amp; I$4))),2)=7,1,0))</f>
        <v>4</v>
      </c>
      <c r="J13">
        <f t="array" aca="1" ref="J13" ca="1">SUM(IF(WEEKDAY(ROW(INDIRECT((J$3 &amp; ":" &amp; J$4))),2)=7,1,0))</f>
        <v>4</v>
      </c>
      <c r="K13">
        <f t="array" aca="1" ref="K13" ca="1">SUM(IF(WEEKDAY(ROW(INDIRECT((K$3 &amp; ":" &amp; K$4))),2)=7,1,0))</f>
        <v>5</v>
      </c>
      <c r="L13">
        <f t="array" aca="1" ref="L13" ca="1">SUM(IF(WEEKDAY(ROW(INDIRECT((L$3 &amp; ":" &amp; L$4))),2)=7,1,0))</f>
        <v>4</v>
      </c>
      <c r="M13">
        <f t="array" aca="1" ref="M13" ca="1">SUM(IF(WEEKDAY(ROW(INDIRECT((M$3 &amp; ":" &amp; M$4))),2)=7,1,0))</f>
        <v>4</v>
      </c>
      <c r="N13">
        <f t="array" aca="1" ref="N13" ca="1">SUM(IF(WEEKDAY(ROW(INDIRECT((N$3 &amp; ":" &amp; N$4))),2)=7,1,0))</f>
        <v>5</v>
      </c>
      <c r="O13">
        <f t="array" aca="1" ref="O13" ca="1">SUM(IF(WEEKDAY(ROW(INDIRECT((O$3 &amp; ":" &amp; O$4))),2)=7,1,0))</f>
        <v>4</v>
      </c>
      <c r="P13">
        <f t="array" aca="1" ref="P13" ca="1">SUM(IF(WEEKDAY(ROW(INDIRECT((P$3 &amp; ":" &amp; P$4))),2)=7,1,0))</f>
        <v>5</v>
      </c>
      <c r="Q13">
        <f t="array" aca="1" ref="Q13" ca="1">SUM(IF(WEEKDAY(ROW(INDIRECT((Q$3 &amp; ":" &amp; Q$4))),2)=7,1,0))</f>
        <v>4</v>
      </c>
      <c r="R13">
        <f t="array" aca="1" ref="R13" ca="1">SUM(IF(WEEKDAY(ROW(INDIRECT((R$3 &amp; ":" &amp; R$4))),2)=7,1,0))</f>
        <v>4</v>
      </c>
      <c r="S13">
        <f t="array" aca="1" ref="S13" ca="1">SUM(IF(WEEKDAY(ROW(INDIRECT((S$3 &amp; ":" &amp; S$4))),2)=7,1,0))</f>
        <v>5</v>
      </c>
      <c r="T13">
        <f t="array" aca="1" ref="T13" ca="1">SUM(IF(WEEKDAY(ROW(INDIRECT((T$3 &amp; ":" &amp; T$4))),2)=7,1,0))</f>
        <v>4</v>
      </c>
    </row>
    <row r="14" spans="1:21">
      <c r="A14" s="7">
        <f>$A$13+10</f>
        <v>37791</v>
      </c>
      <c r="B14" s="9" t="b">
        <v>0</v>
      </c>
      <c r="C14" t="s">
        <v>29</v>
      </c>
      <c r="D14" s="7" t="str">
        <f t="shared" si="2"/>
        <v/>
      </c>
    </row>
    <row r="15" spans="1:21">
      <c r="A15" s="7">
        <f>DATEVALUE("8.8." &amp; $A$2)</f>
        <v>37841</v>
      </c>
      <c r="B15" s="9" t="b">
        <v>0</v>
      </c>
      <c r="C15" t="s">
        <v>30</v>
      </c>
      <c r="D15" s="7" t="str">
        <f t="shared" si="2"/>
        <v/>
      </c>
    </row>
    <row r="16" spans="1:21">
      <c r="A16" s="7">
        <f>DATEVALUE("15.8." &amp; $A$2)</f>
        <v>37848</v>
      </c>
      <c r="B16" s="9" t="b">
        <v>0</v>
      </c>
      <c r="C16" t="s">
        <v>31</v>
      </c>
      <c r="D16" s="7" t="str">
        <f t="shared" si="2"/>
        <v/>
      </c>
      <c r="G16" t="s">
        <v>44</v>
      </c>
      <c r="H16" s="9"/>
    </row>
    <row r="17" spans="1:8">
      <c r="A17" s="7">
        <f>DATEVALUE("3.10." &amp; $A$2)</f>
        <v>37897</v>
      </c>
      <c r="B17" s="9" t="b">
        <v>1</v>
      </c>
      <c r="C17" t="s">
        <v>32</v>
      </c>
      <c r="D17" s="7">
        <f t="shared" si="2"/>
        <v>37897</v>
      </c>
      <c r="G17" t="s">
        <v>45</v>
      </c>
      <c r="H17" s="9"/>
    </row>
    <row r="18" spans="1:8">
      <c r="A18" s="7">
        <f>DATEVALUE("31.10." &amp; $A$2)</f>
        <v>37925</v>
      </c>
      <c r="B18" s="9" t="b">
        <v>0</v>
      </c>
      <c r="C18" t="s">
        <v>33</v>
      </c>
      <c r="D18" s="7" t="str">
        <f t="shared" si="2"/>
        <v/>
      </c>
      <c r="F18" t="s">
        <v>46</v>
      </c>
      <c r="G18" t="s">
        <v>47</v>
      </c>
      <c r="H18" s="9"/>
    </row>
    <row r="19" spans="1:8">
      <c r="A19" s="7">
        <f>DATEVALUE("1.11." &amp; $A$2)</f>
        <v>37926</v>
      </c>
      <c r="B19" s="9" t="b">
        <v>0</v>
      </c>
      <c r="C19" t="s">
        <v>34</v>
      </c>
      <c r="D19" s="7" t="str">
        <f t="shared" si="2"/>
        <v/>
      </c>
      <c r="G19" t="s">
        <v>48</v>
      </c>
      <c r="H19" s="9"/>
    </row>
    <row r="20" spans="1:8">
      <c r="A20" s="7">
        <f>DATE($A$2,12,25)-WEEKDAY(DATE($A$2,12,25),2)-32</f>
        <v>37944</v>
      </c>
      <c r="B20" s="9" t="b">
        <v>0</v>
      </c>
      <c r="C20" t="s">
        <v>35</v>
      </c>
      <c r="D20" s="7" t="str">
        <f t="shared" si="2"/>
        <v/>
      </c>
      <c r="G20" t="s">
        <v>49</v>
      </c>
      <c r="H20" s="9"/>
    </row>
    <row r="21" spans="1:8">
      <c r="A21" s="7">
        <f>DATEVALUE("25.12." &amp; $A$2)</f>
        <v>37980</v>
      </c>
      <c r="B21" s="9" t="b">
        <v>1</v>
      </c>
      <c r="C21" t="s">
        <v>36</v>
      </c>
      <c r="D21" s="7">
        <f t="shared" si="2"/>
        <v>37980</v>
      </c>
      <c r="F21" t="s">
        <v>50</v>
      </c>
      <c r="G21" t="s">
        <v>47</v>
      </c>
      <c r="H21" s="9"/>
    </row>
    <row r="22" spans="1:8">
      <c r="A22" s="7">
        <f>DATEVALUE("26.12." &amp; $A$2)</f>
        <v>37981</v>
      </c>
      <c r="B22" s="9" t="b">
        <v>1</v>
      </c>
      <c r="C22" t="s">
        <v>37</v>
      </c>
      <c r="D22" s="7">
        <f t="shared" si="2"/>
        <v>37981</v>
      </c>
      <c r="G22" t="s">
        <v>51</v>
      </c>
      <c r="H22" s="9"/>
    </row>
    <row r="23" spans="1:8">
      <c r="A23" s="7"/>
      <c r="B23" s="9"/>
      <c r="D23" s="7"/>
      <c r="G23" t="s">
        <v>52</v>
      </c>
      <c r="H23" s="9"/>
    </row>
    <row r="24" spans="1:8">
      <c r="A24" s="7">
        <f>A5-52</f>
        <v>37679</v>
      </c>
      <c r="B24" s="9" t="b">
        <v>0</v>
      </c>
      <c r="C24" t="s">
        <v>38</v>
      </c>
      <c r="D24" s="7" t="str">
        <f>IF(B24=TRUE,A24,"")</f>
        <v/>
      </c>
      <c r="G24" t="s">
        <v>53</v>
      </c>
      <c r="H24" s="9"/>
    </row>
    <row r="25" spans="1:8">
      <c r="A25" s="7">
        <f>A5-48</f>
        <v>37683</v>
      </c>
      <c r="B25" s="9" t="b">
        <v>0</v>
      </c>
      <c r="C25" t="s">
        <v>39</v>
      </c>
      <c r="D25" s="7" t="str">
        <f>IF(B25=TRUE,A25,"")</f>
        <v/>
      </c>
      <c r="G25" t="s">
        <v>54</v>
      </c>
      <c r="H25" s="11"/>
    </row>
    <row r="26" spans="1:8">
      <c r="A26" s="7">
        <f>A5-46</f>
        <v>37685</v>
      </c>
      <c r="B26" s="9" t="b">
        <v>0</v>
      </c>
      <c r="C26" t="s">
        <v>40</v>
      </c>
      <c r="D26" s="7" t="str">
        <f>IF(B26=TRUE,A26,"")</f>
        <v/>
      </c>
      <c r="G26" t="s">
        <v>55</v>
      </c>
      <c r="H26" s="11"/>
    </row>
    <row r="27" spans="1:8">
      <c r="A27" s="7">
        <f>DATEVALUE("24.12." &amp; $A$2)</f>
        <v>37979</v>
      </c>
      <c r="B27" s="9" t="b">
        <v>0</v>
      </c>
      <c r="C27" t="s">
        <v>41</v>
      </c>
      <c r="D27" s="7" t="str">
        <f>IF(B27=TRUE,A27,"")</f>
        <v/>
      </c>
      <c r="G27" t="s">
        <v>1</v>
      </c>
      <c r="H27" s="9"/>
    </row>
    <row r="28" spans="1:8">
      <c r="A28" s="7">
        <f>DATEVALUE("31.12." &amp; $A$2)</f>
        <v>37986</v>
      </c>
      <c r="B28" s="9" t="b">
        <v>0</v>
      </c>
      <c r="C28" t="s">
        <v>42</v>
      </c>
      <c r="D28" s="7" t="str">
        <f>IF(B28=TRUE,A28,"")</f>
        <v/>
      </c>
      <c r="G28" t="s">
        <v>56</v>
      </c>
      <c r="H28" s="12"/>
    </row>
    <row r="29" spans="1:8">
      <c r="D29" s="7"/>
      <c r="G29" t="s">
        <v>57</v>
      </c>
      <c r="H29" s="11"/>
    </row>
    <row r="30" spans="1:8">
      <c r="A30" t="s">
        <v>43</v>
      </c>
      <c r="D30" s="10"/>
      <c r="G30" t="s">
        <v>58</v>
      </c>
      <c r="H30" s="13"/>
    </row>
    <row r="31" spans="1:8">
      <c r="D31" s="10"/>
      <c r="F31" t="s">
        <v>59</v>
      </c>
      <c r="G31" t="s">
        <v>60</v>
      </c>
      <c r="H31" s="11"/>
    </row>
    <row r="32" spans="1:8">
      <c r="D32" s="10"/>
      <c r="G32" t="s">
        <v>61</v>
      </c>
      <c r="H32" s="11"/>
    </row>
    <row r="33" spans="4:8">
      <c r="D33" s="10"/>
      <c r="F33" t="s">
        <v>62</v>
      </c>
      <c r="G33" t="s">
        <v>60</v>
      </c>
      <c r="H33" s="11"/>
    </row>
    <row r="34" spans="4:8">
      <c r="D34" s="10"/>
      <c r="G34" t="s">
        <v>61</v>
      </c>
      <c r="H34" s="11"/>
    </row>
    <row r="35" spans="4:8">
      <c r="D35" s="10"/>
    </row>
    <row r="36" spans="4:8">
      <c r="D36" s="10"/>
    </row>
    <row r="37" spans="4:8">
      <c r="D37" s="10"/>
    </row>
    <row r="38" spans="4:8">
      <c r="D38" s="10"/>
    </row>
    <row r="39" spans="4:8">
      <c r="D39" s="10"/>
    </row>
    <row r="40" spans="4:8">
      <c r="D40" s="10"/>
    </row>
    <row r="41" spans="4:8">
      <c r="D41" s="10"/>
    </row>
    <row r="42" spans="4:8">
      <c r="D42" s="10"/>
    </row>
    <row r="43" spans="4:8">
      <c r="D43" s="10"/>
    </row>
    <row r="44" spans="4:8">
      <c r="D44" s="10"/>
    </row>
    <row r="45" spans="4:8">
      <c r="D45" s="10"/>
    </row>
    <row r="46" spans="4:8">
      <c r="D46" s="10"/>
    </row>
    <row r="47" spans="4:8">
      <c r="D47" s="10"/>
    </row>
    <row r="48" spans="4:8">
      <c r="D48" s="10"/>
    </row>
    <row r="49" spans="4:4">
      <c r="D49" s="10"/>
    </row>
    <row r="50" spans="4:4">
      <c r="D50" s="10"/>
    </row>
  </sheetData>
  <phoneticPr fontId="2" type="noConversion"/>
  <pageMargins left="0.78740157499999996" right="0.78740157499999996" top="0.984251969" bottom="0.984251969" header="0.4921259845" footer="0.4921259845"/>
  <headerFooter alignWithMargins="0"/>
  <legacyDrawing r:id="rId1"/>
</worksheet>
</file>

<file path=xl/worksheets/sheet2.xml><?xml version="1.0" encoding="utf-8"?>
<worksheet xmlns="http://schemas.openxmlformats.org/spreadsheetml/2006/main" xmlns:r="http://schemas.openxmlformats.org/officeDocument/2006/relationships">
  <sheetPr codeName="Tabelle12"/>
  <dimension ref="B1:N38"/>
  <sheetViews>
    <sheetView workbookViewId="0">
      <selection activeCell="B2" sqref="B2"/>
    </sheetView>
  </sheetViews>
  <sheetFormatPr baseColWidth="10" defaultRowHeight="12.75"/>
  <cols>
    <col min="2" max="2" width="12" customWidth="1"/>
  </cols>
  <sheetData>
    <row r="1" spans="2:14" ht="21" thickBot="1">
      <c r="B1" s="3">
        <f ca="1">YEAR(TODAY())</f>
        <v>2009</v>
      </c>
      <c r="C1" s="4"/>
      <c r="D1" s="4"/>
      <c r="E1" s="4"/>
      <c r="F1" s="4"/>
      <c r="G1" s="4"/>
      <c r="H1" s="4"/>
      <c r="I1" s="4"/>
      <c r="J1" s="4"/>
      <c r="K1" s="4"/>
      <c r="L1" s="4"/>
      <c r="M1" s="5"/>
    </row>
    <row r="2" spans="2:14">
      <c r="B2" s="2">
        <f ca="1">IF(MONTH(DATE($B$1,COLUMN()-1,ROW()-1))&lt;&gt;COLUMN()-1,"",DATE($B$1,COLUMN()-1,ROW()-1))</f>
        <v>39814</v>
      </c>
      <c r="C2" s="2">
        <f t="shared" ref="C2:N17" ca="1" si="0">IF(MONTH(DATE($B$1,COLUMN()-1,ROW()-1))&lt;&gt;COLUMN()-1,"",DATE($B$1,COLUMN()-1,ROW()-1))</f>
        <v>39845</v>
      </c>
      <c r="D2" s="2">
        <f t="shared" ca="1" si="0"/>
        <v>39873</v>
      </c>
      <c r="E2" s="2">
        <f t="shared" ca="1" si="0"/>
        <v>39904</v>
      </c>
      <c r="F2" s="2">
        <f t="shared" ca="1" si="0"/>
        <v>39934</v>
      </c>
      <c r="G2" s="2">
        <f t="shared" ca="1" si="0"/>
        <v>39965</v>
      </c>
      <c r="H2" s="2">
        <f t="shared" ca="1" si="0"/>
        <v>39995</v>
      </c>
      <c r="I2" s="2">
        <f t="shared" ca="1" si="0"/>
        <v>40026</v>
      </c>
      <c r="J2" s="2">
        <f t="shared" ca="1" si="0"/>
        <v>40057</v>
      </c>
      <c r="K2" s="2">
        <f t="shared" ca="1" si="0"/>
        <v>40087</v>
      </c>
      <c r="L2" s="2">
        <f t="shared" ca="1" si="0"/>
        <v>40118</v>
      </c>
      <c r="M2" s="2">
        <f t="shared" ca="1" si="0"/>
        <v>40148</v>
      </c>
      <c r="N2" s="2" t="str">
        <f t="shared" ca="1" si="0"/>
        <v/>
      </c>
    </row>
    <row r="3" spans="2:14">
      <c r="B3" s="2">
        <f t="shared" ref="B3:N36" ca="1" si="1">IF(MONTH(DATE($B$1,COLUMN()-1,ROW()-1))&lt;&gt;COLUMN()-1,"",DATE($B$1,COLUMN()-1,ROW()-1))</f>
        <v>39815</v>
      </c>
      <c r="C3" s="2">
        <f t="shared" ca="1" si="0"/>
        <v>39846</v>
      </c>
      <c r="D3" s="2">
        <f t="shared" ca="1" si="0"/>
        <v>39874</v>
      </c>
      <c r="E3" s="2">
        <f t="shared" ca="1" si="0"/>
        <v>39905</v>
      </c>
      <c r="F3" s="2">
        <f t="shared" ca="1" si="0"/>
        <v>39935</v>
      </c>
      <c r="G3" s="2">
        <f t="shared" ca="1" si="0"/>
        <v>39966</v>
      </c>
      <c r="H3" s="2">
        <f t="shared" ca="1" si="0"/>
        <v>39996</v>
      </c>
      <c r="I3" s="2">
        <f t="shared" ca="1" si="0"/>
        <v>40027</v>
      </c>
      <c r="J3" s="2">
        <f t="shared" ca="1" si="0"/>
        <v>40058</v>
      </c>
      <c r="K3" s="2">
        <f t="shared" ca="1" si="0"/>
        <v>40088</v>
      </c>
      <c r="L3" s="2">
        <f t="shared" ca="1" si="0"/>
        <v>40119</v>
      </c>
      <c r="M3" s="2">
        <f t="shared" ca="1" si="0"/>
        <v>40149</v>
      </c>
      <c r="N3" s="2" t="str">
        <f t="shared" ca="1" si="0"/>
        <v/>
      </c>
    </row>
    <row r="4" spans="2:14">
      <c r="B4" s="2">
        <f t="shared" ca="1" si="1"/>
        <v>39816</v>
      </c>
      <c r="C4" s="2">
        <f t="shared" ca="1" si="0"/>
        <v>39847</v>
      </c>
      <c r="D4" s="2">
        <f t="shared" ca="1" si="0"/>
        <v>39875</v>
      </c>
      <c r="E4" s="2">
        <f t="shared" ca="1" si="0"/>
        <v>39906</v>
      </c>
      <c r="F4" s="2">
        <f t="shared" ca="1" si="0"/>
        <v>39936</v>
      </c>
      <c r="G4" s="2">
        <f t="shared" ca="1" si="0"/>
        <v>39967</v>
      </c>
      <c r="H4" s="2">
        <f t="shared" ca="1" si="0"/>
        <v>39997</v>
      </c>
      <c r="I4" s="2">
        <f t="shared" ca="1" si="0"/>
        <v>40028</v>
      </c>
      <c r="J4" s="2">
        <f t="shared" ca="1" si="0"/>
        <v>40059</v>
      </c>
      <c r="K4" s="2">
        <f t="shared" ca="1" si="0"/>
        <v>40089</v>
      </c>
      <c r="L4" s="2">
        <f t="shared" ca="1" si="0"/>
        <v>40120</v>
      </c>
      <c r="M4" s="2">
        <f t="shared" ca="1" si="0"/>
        <v>40150</v>
      </c>
      <c r="N4" s="2" t="str">
        <f t="shared" ca="1" si="0"/>
        <v/>
      </c>
    </row>
    <row r="5" spans="2:14">
      <c r="B5" s="2">
        <f t="shared" ca="1" si="1"/>
        <v>39817</v>
      </c>
      <c r="C5" s="2">
        <f t="shared" ca="1" si="0"/>
        <v>39848</v>
      </c>
      <c r="D5" s="2">
        <f t="shared" ca="1" si="0"/>
        <v>39876</v>
      </c>
      <c r="E5" s="2">
        <f t="shared" ca="1" si="0"/>
        <v>39907</v>
      </c>
      <c r="F5" s="2">
        <f t="shared" ca="1" si="0"/>
        <v>39937</v>
      </c>
      <c r="G5" s="2">
        <f t="shared" ca="1" si="0"/>
        <v>39968</v>
      </c>
      <c r="H5" s="2">
        <f t="shared" ca="1" si="0"/>
        <v>39998</v>
      </c>
      <c r="I5" s="2">
        <f t="shared" ca="1" si="0"/>
        <v>40029</v>
      </c>
      <c r="J5" s="2">
        <f t="shared" ca="1" si="0"/>
        <v>40060</v>
      </c>
      <c r="K5" s="2">
        <f t="shared" ca="1" si="0"/>
        <v>40090</v>
      </c>
      <c r="L5" s="2">
        <f t="shared" ca="1" si="0"/>
        <v>40121</v>
      </c>
      <c r="M5" s="2">
        <f t="shared" ca="1" si="0"/>
        <v>40151</v>
      </c>
      <c r="N5" s="2" t="str">
        <f t="shared" ca="1" si="0"/>
        <v/>
      </c>
    </row>
    <row r="6" spans="2:14">
      <c r="B6" s="2">
        <f t="shared" ca="1" si="1"/>
        <v>39818</v>
      </c>
      <c r="C6" s="2">
        <f t="shared" ca="1" si="0"/>
        <v>39849</v>
      </c>
      <c r="D6" s="2">
        <f t="shared" ca="1" si="0"/>
        <v>39877</v>
      </c>
      <c r="E6" s="2">
        <f t="shared" ca="1" si="0"/>
        <v>39908</v>
      </c>
      <c r="F6" s="2">
        <f t="shared" ca="1" si="0"/>
        <v>39938</v>
      </c>
      <c r="G6" s="2">
        <f t="shared" ca="1" si="0"/>
        <v>39969</v>
      </c>
      <c r="H6" s="2">
        <f t="shared" ca="1" si="0"/>
        <v>39999</v>
      </c>
      <c r="I6" s="2">
        <f t="shared" ca="1" si="0"/>
        <v>40030</v>
      </c>
      <c r="J6" s="2">
        <f t="shared" ca="1" si="0"/>
        <v>40061</v>
      </c>
      <c r="K6" s="2">
        <f t="shared" ca="1" si="0"/>
        <v>40091</v>
      </c>
      <c r="L6" s="2">
        <f t="shared" ca="1" si="0"/>
        <v>40122</v>
      </c>
      <c r="M6" s="2">
        <f t="shared" ca="1" si="0"/>
        <v>40152</v>
      </c>
      <c r="N6" s="2" t="str">
        <f t="shared" ca="1" si="0"/>
        <v/>
      </c>
    </row>
    <row r="7" spans="2:14">
      <c r="B7" s="2">
        <f t="shared" ca="1" si="1"/>
        <v>39819</v>
      </c>
      <c r="C7" s="2">
        <f t="shared" ca="1" si="0"/>
        <v>39850</v>
      </c>
      <c r="D7" s="2">
        <f t="shared" ca="1" si="0"/>
        <v>39878</v>
      </c>
      <c r="E7" s="2">
        <f t="shared" ca="1" si="0"/>
        <v>39909</v>
      </c>
      <c r="F7" s="2">
        <f t="shared" ca="1" si="0"/>
        <v>39939</v>
      </c>
      <c r="G7" s="2">
        <f t="shared" ca="1" si="0"/>
        <v>39970</v>
      </c>
      <c r="H7" s="2">
        <f t="shared" ca="1" si="0"/>
        <v>40000</v>
      </c>
      <c r="I7" s="2">
        <f t="shared" ca="1" si="0"/>
        <v>40031</v>
      </c>
      <c r="J7" s="2">
        <f t="shared" ca="1" si="0"/>
        <v>40062</v>
      </c>
      <c r="K7" s="2">
        <f t="shared" ca="1" si="0"/>
        <v>40092</v>
      </c>
      <c r="L7" s="2">
        <f t="shared" ca="1" si="0"/>
        <v>40123</v>
      </c>
      <c r="M7" s="2">
        <f t="shared" ca="1" si="0"/>
        <v>40153</v>
      </c>
      <c r="N7" s="2" t="str">
        <f t="shared" ca="1" si="0"/>
        <v/>
      </c>
    </row>
    <row r="8" spans="2:14">
      <c r="B8" s="2">
        <f t="shared" ca="1" si="1"/>
        <v>39820</v>
      </c>
      <c r="C8" s="2">
        <f t="shared" ca="1" si="0"/>
        <v>39851</v>
      </c>
      <c r="D8" s="2">
        <f t="shared" ca="1" si="0"/>
        <v>39879</v>
      </c>
      <c r="E8" s="2">
        <f t="shared" ca="1" si="0"/>
        <v>39910</v>
      </c>
      <c r="F8" s="2">
        <f t="shared" ca="1" si="0"/>
        <v>39940</v>
      </c>
      <c r="G8" s="2">
        <f t="shared" ca="1" si="0"/>
        <v>39971</v>
      </c>
      <c r="H8" s="2">
        <f t="shared" ca="1" si="0"/>
        <v>40001</v>
      </c>
      <c r="I8" s="2">
        <f t="shared" ca="1" si="0"/>
        <v>40032</v>
      </c>
      <c r="J8" s="2">
        <f t="shared" ca="1" si="0"/>
        <v>40063</v>
      </c>
      <c r="K8" s="2">
        <f t="shared" ca="1" si="0"/>
        <v>40093</v>
      </c>
      <c r="L8" s="2">
        <f t="shared" ca="1" si="0"/>
        <v>40124</v>
      </c>
      <c r="M8" s="2">
        <f t="shared" ca="1" si="0"/>
        <v>40154</v>
      </c>
      <c r="N8" s="2" t="str">
        <f t="shared" ca="1" si="0"/>
        <v/>
      </c>
    </row>
    <row r="9" spans="2:14">
      <c r="B9" s="2">
        <f t="shared" ca="1" si="1"/>
        <v>39821</v>
      </c>
      <c r="C9" s="2">
        <f t="shared" ca="1" si="0"/>
        <v>39852</v>
      </c>
      <c r="D9" s="2">
        <f t="shared" ca="1" si="0"/>
        <v>39880</v>
      </c>
      <c r="E9" s="2">
        <f t="shared" ca="1" si="0"/>
        <v>39911</v>
      </c>
      <c r="F9" s="2">
        <f t="shared" ca="1" si="0"/>
        <v>39941</v>
      </c>
      <c r="G9" s="2">
        <f t="shared" ca="1" si="0"/>
        <v>39972</v>
      </c>
      <c r="H9" s="2">
        <f t="shared" ca="1" si="0"/>
        <v>40002</v>
      </c>
      <c r="I9" s="2">
        <f t="shared" ca="1" si="0"/>
        <v>40033</v>
      </c>
      <c r="J9" s="2">
        <f t="shared" ca="1" si="0"/>
        <v>40064</v>
      </c>
      <c r="K9" s="2">
        <f t="shared" ca="1" si="0"/>
        <v>40094</v>
      </c>
      <c r="L9" s="2">
        <f t="shared" ca="1" si="0"/>
        <v>40125</v>
      </c>
      <c r="M9" s="2">
        <f t="shared" ca="1" si="0"/>
        <v>40155</v>
      </c>
      <c r="N9" s="2" t="str">
        <f t="shared" ca="1" si="0"/>
        <v/>
      </c>
    </row>
    <row r="10" spans="2:14">
      <c r="B10" s="2">
        <f t="shared" ca="1" si="1"/>
        <v>39822</v>
      </c>
      <c r="C10" s="2">
        <f t="shared" ca="1" si="0"/>
        <v>39853</v>
      </c>
      <c r="D10" s="2">
        <f t="shared" ca="1" si="0"/>
        <v>39881</v>
      </c>
      <c r="E10" s="2">
        <f t="shared" ca="1" si="0"/>
        <v>39912</v>
      </c>
      <c r="F10" s="2">
        <f t="shared" ca="1" si="0"/>
        <v>39942</v>
      </c>
      <c r="G10" s="2">
        <f t="shared" ca="1" si="0"/>
        <v>39973</v>
      </c>
      <c r="H10" s="2">
        <f t="shared" ca="1" si="0"/>
        <v>40003</v>
      </c>
      <c r="I10" s="2">
        <f t="shared" ca="1" si="0"/>
        <v>40034</v>
      </c>
      <c r="J10" s="2">
        <f t="shared" ca="1" si="0"/>
        <v>40065</v>
      </c>
      <c r="K10" s="2">
        <f t="shared" ca="1" si="0"/>
        <v>40095</v>
      </c>
      <c r="L10" s="2">
        <f t="shared" ca="1" si="0"/>
        <v>40126</v>
      </c>
      <c r="M10" s="2">
        <f t="shared" ca="1" si="0"/>
        <v>40156</v>
      </c>
      <c r="N10" s="2" t="str">
        <f t="shared" ca="1" si="0"/>
        <v/>
      </c>
    </row>
    <row r="11" spans="2:14">
      <c r="B11" s="2">
        <f t="shared" ca="1" si="1"/>
        <v>39823</v>
      </c>
      <c r="C11" s="2">
        <f t="shared" ca="1" si="0"/>
        <v>39854</v>
      </c>
      <c r="D11" s="2">
        <f t="shared" ca="1" si="0"/>
        <v>39882</v>
      </c>
      <c r="E11" s="2">
        <f t="shared" ca="1" si="0"/>
        <v>39913</v>
      </c>
      <c r="F11" s="2">
        <f t="shared" ca="1" si="0"/>
        <v>39943</v>
      </c>
      <c r="G11" s="2">
        <f t="shared" ca="1" si="0"/>
        <v>39974</v>
      </c>
      <c r="H11" s="2">
        <f t="shared" ca="1" si="0"/>
        <v>40004</v>
      </c>
      <c r="I11" s="2">
        <f t="shared" ca="1" si="0"/>
        <v>40035</v>
      </c>
      <c r="J11" s="2">
        <f t="shared" ca="1" si="0"/>
        <v>40066</v>
      </c>
      <c r="K11" s="2">
        <f t="shared" ca="1" si="0"/>
        <v>40096</v>
      </c>
      <c r="L11" s="2">
        <f t="shared" ca="1" si="0"/>
        <v>40127</v>
      </c>
      <c r="M11" s="2">
        <f t="shared" ca="1" si="0"/>
        <v>40157</v>
      </c>
      <c r="N11" s="2" t="str">
        <f t="shared" ca="1" si="0"/>
        <v/>
      </c>
    </row>
    <row r="12" spans="2:14">
      <c r="B12" s="2">
        <f t="shared" ca="1" si="1"/>
        <v>39824</v>
      </c>
      <c r="C12" s="2">
        <f t="shared" ca="1" si="0"/>
        <v>39855</v>
      </c>
      <c r="D12" s="2">
        <f t="shared" ca="1" si="0"/>
        <v>39883</v>
      </c>
      <c r="E12" s="2">
        <f t="shared" ca="1" si="0"/>
        <v>39914</v>
      </c>
      <c r="F12" s="2">
        <f t="shared" ca="1" si="0"/>
        <v>39944</v>
      </c>
      <c r="G12" s="2">
        <f t="shared" ca="1" si="0"/>
        <v>39975</v>
      </c>
      <c r="H12" s="2">
        <f t="shared" ca="1" si="0"/>
        <v>40005</v>
      </c>
      <c r="I12" s="2">
        <f t="shared" ca="1" si="0"/>
        <v>40036</v>
      </c>
      <c r="J12" s="2">
        <f t="shared" ca="1" si="0"/>
        <v>40067</v>
      </c>
      <c r="K12" s="2">
        <f t="shared" ca="1" si="0"/>
        <v>40097</v>
      </c>
      <c r="L12" s="2">
        <f t="shared" ca="1" si="0"/>
        <v>40128</v>
      </c>
      <c r="M12" s="2">
        <f t="shared" ca="1" si="0"/>
        <v>40158</v>
      </c>
      <c r="N12" s="2" t="str">
        <f t="shared" ca="1" si="0"/>
        <v/>
      </c>
    </row>
    <row r="13" spans="2:14">
      <c r="B13" s="2">
        <f t="shared" ca="1" si="1"/>
        <v>39825</v>
      </c>
      <c r="C13" s="2">
        <f t="shared" ca="1" si="0"/>
        <v>39856</v>
      </c>
      <c r="D13" s="2">
        <f t="shared" ca="1" si="0"/>
        <v>39884</v>
      </c>
      <c r="E13" s="2">
        <f t="shared" ca="1" si="0"/>
        <v>39915</v>
      </c>
      <c r="F13" s="2">
        <f t="shared" ca="1" si="0"/>
        <v>39945</v>
      </c>
      <c r="G13" s="2">
        <f t="shared" ca="1" si="0"/>
        <v>39976</v>
      </c>
      <c r="H13" s="2">
        <f t="shared" ca="1" si="0"/>
        <v>40006</v>
      </c>
      <c r="I13" s="2">
        <f t="shared" ca="1" si="0"/>
        <v>40037</v>
      </c>
      <c r="J13" s="2">
        <f t="shared" ca="1" si="0"/>
        <v>40068</v>
      </c>
      <c r="K13" s="2">
        <f t="shared" ca="1" si="0"/>
        <v>40098</v>
      </c>
      <c r="L13" s="2">
        <f t="shared" ca="1" si="0"/>
        <v>40129</v>
      </c>
      <c r="M13" s="2">
        <f t="shared" ca="1" si="0"/>
        <v>40159</v>
      </c>
      <c r="N13" s="2" t="str">
        <f t="shared" ca="1" si="0"/>
        <v/>
      </c>
    </row>
    <row r="14" spans="2:14">
      <c r="B14" s="2">
        <f t="shared" ca="1" si="1"/>
        <v>39826</v>
      </c>
      <c r="C14" s="2">
        <f t="shared" ca="1" si="0"/>
        <v>39857</v>
      </c>
      <c r="D14" s="2">
        <f t="shared" ca="1" si="0"/>
        <v>39885</v>
      </c>
      <c r="E14" s="2">
        <f t="shared" ca="1" si="0"/>
        <v>39916</v>
      </c>
      <c r="F14" s="2">
        <f t="shared" ca="1" si="0"/>
        <v>39946</v>
      </c>
      <c r="G14" s="2">
        <f t="shared" ca="1" si="0"/>
        <v>39977</v>
      </c>
      <c r="H14" s="2">
        <f t="shared" ca="1" si="0"/>
        <v>40007</v>
      </c>
      <c r="I14" s="2">
        <f t="shared" ca="1" si="0"/>
        <v>40038</v>
      </c>
      <c r="J14" s="2">
        <f t="shared" ca="1" si="0"/>
        <v>40069</v>
      </c>
      <c r="K14" s="2">
        <f t="shared" ca="1" si="0"/>
        <v>40099</v>
      </c>
      <c r="L14" s="2">
        <f t="shared" ca="1" si="0"/>
        <v>40130</v>
      </c>
      <c r="M14" s="2">
        <f t="shared" ca="1" si="0"/>
        <v>40160</v>
      </c>
      <c r="N14" s="2" t="str">
        <f t="shared" ca="1" si="0"/>
        <v/>
      </c>
    </row>
    <row r="15" spans="2:14">
      <c r="B15" s="2">
        <f t="shared" ca="1" si="1"/>
        <v>39827</v>
      </c>
      <c r="C15" s="2">
        <f t="shared" ca="1" si="0"/>
        <v>39858</v>
      </c>
      <c r="D15" s="2">
        <f t="shared" ca="1" si="0"/>
        <v>39886</v>
      </c>
      <c r="E15" s="2">
        <f t="shared" ca="1" si="0"/>
        <v>39917</v>
      </c>
      <c r="F15" s="2">
        <f t="shared" ca="1" si="0"/>
        <v>39947</v>
      </c>
      <c r="G15" s="2">
        <f t="shared" ca="1" si="0"/>
        <v>39978</v>
      </c>
      <c r="H15" s="2">
        <f t="shared" ca="1" si="0"/>
        <v>40008</v>
      </c>
      <c r="I15" s="2">
        <f t="shared" ca="1" si="0"/>
        <v>40039</v>
      </c>
      <c r="J15" s="2">
        <f t="shared" ca="1" si="0"/>
        <v>40070</v>
      </c>
      <c r="K15" s="2">
        <f t="shared" ca="1" si="0"/>
        <v>40100</v>
      </c>
      <c r="L15" s="2">
        <f t="shared" ca="1" si="0"/>
        <v>40131</v>
      </c>
      <c r="M15" s="2">
        <f t="shared" ca="1" si="0"/>
        <v>40161</v>
      </c>
      <c r="N15" s="2" t="str">
        <f t="shared" ca="1" si="0"/>
        <v/>
      </c>
    </row>
    <row r="16" spans="2:14">
      <c r="B16" s="2">
        <f t="shared" ca="1" si="1"/>
        <v>39828</v>
      </c>
      <c r="C16" s="2">
        <f t="shared" ca="1" si="0"/>
        <v>39859</v>
      </c>
      <c r="D16" s="2">
        <f t="shared" ca="1" si="0"/>
        <v>39887</v>
      </c>
      <c r="E16" s="2">
        <f t="shared" ca="1" si="0"/>
        <v>39918</v>
      </c>
      <c r="F16" s="2">
        <f t="shared" ca="1" si="0"/>
        <v>39948</v>
      </c>
      <c r="G16" s="2">
        <f t="shared" ca="1" si="0"/>
        <v>39979</v>
      </c>
      <c r="H16" s="2">
        <f t="shared" ca="1" si="0"/>
        <v>40009</v>
      </c>
      <c r="I16" s="2">
        <f t="shared" ca="1" si="0"/>
        <v>40040</v>
      </c>
      <c r="J16" s="2">
        <f t="shared" ca="1" si="0"/>
        <v>40071</v>
      </c>
      <c r="K16" s="2">
        <f t="shared" ca="1" si="0"/>
        <v>40101</v>
      </c>
      <c r="L16" s="2">
        <f t="shared" ca="1" si="0"/>
        <v>40132</v>
      </c>
      <c r="M16" s="2">
        <f t="shared" ca="1" si="0"/>
        <v>40162</v>
      </c>
      <c r="N16" s="2" t="str">
        <f t="shared" ca="1" si="0"/>
        <v/>
      </c>
    </row>
    <row r="17" spans="2:14">
      <c r="B17" s="2">
        <f t="shared" ca="1" si="1"/>
        <v>39829</v>
      </c>
      <c r="C17" s="2">
        <f t="shared" ca="1" si="0"/>
        <v>39860</v>
      </c>
      <c r="D17" s="2">
        <f t="shared" ca="1" si="0"/>
        <v>39888</v>
      </c>
      <c r="E17" s="2">
        <f t="shared" ca="1" si="0"/>
        <v>39919</v>
      </c>
      <c r="F17" s="2">
        <f t="shared" ca="1" si="0"/>
        <v>39949</v>
      </c>
      <c r="G17" s="2">
        <f t="shared" ca="1" si="0"/>
        <v>39980</v>
      </c>
      <c r="H17" s="2">
        <f t="shared" ca="1" si="0"/>
        <v>40010</v>
      </c>
      <c r="I17" s="2">
        <f t="shared" ca="1" si="0"/>
        <v>40041</v>
      </c>
      <c r="J17" s="2">
        <f t="shared" ca="1" si="0"/>
        <v>40072</v>
      </c>
      <c r="K17" s="2">
        <f t="shared" ca="1" si="0"/>
        <v>40102</v>
      </c>
      <c r="L17" s="2">
        <f t="shared" ca="1" si="0"/>
        <v>40133</v>
      </c>
      <c r="M17" s="2">
        <f t="shared" ca="1" si="0"/>
        <v>40163</v>
      </c>
      <c r="N17" s="2" t="str">
        <f t="shared" ca="1" si="0"/>
        <v/>
      </c>
    </row>
    <row r="18" spans="2:14">
      <c r="B18" s="2">
        <f t="shared" ca="1" si="1"/>
        <v>39830</v>
      </c>
      <c r="C18" s="2">
        <f t="shared" ca="1" si="1"/>
        <v>39861</v>
      </c>
      <c r="D18" s="2">
        <f t="shared" ca="1" si="1"/>
        <v>39889</v>
      </c>
      <c r="E18" s="2">
        <f t="shared" ca="1" si="1"/>
        <v>39920</v>
      </c>
      <c r="F18" s="2">
        <f t="shared" ca="1" si="1"/>
        <v>39950</v>
      </c>
      <c r="G18" s="2">
        <f t="shared" ca="1" si="1"/>
        <v>39981</v>
      </c>
      <c r="H18" s="2">
        <f t="shared" ca="1" si="1"/>
        <v>40011</v>
      </c>
      <c r="I18" s="2">
        <f t="shared" ca="1" si="1"/>
        <v>40042</v>
      </c>
      <c r="J18" s="2">
        <f t="shared" ca="1" si="1"/>
        <v>40073</v>
      </c>
      <c r="K18" s="2">
        <f t="shared" ca="1" si="1"/>
        <v>40103</v>
      </c>
      <c r="L18" s="2">
        <f t="shared" ca="1" si="1"/>
        <v>40134</v>
      </c>
      <c r="M18" s="2">
        <f t="shared" ca="1" si="1"/>
        <v>40164</v>
      </c>
      <c r="N18" s="2" t="str">
        <f t="shared" ca="1" si="1"/>
        <v/>
      </c>
    </row>
    <row r="19" spans="2:14">
      <c r="B19" s="2">
        <f t="shared" ca="1" si="1"/>
        <v>39831</v>
      </c>
      <c r="C19" s="2">
        <f t="shared" ca="1" si="1"/>
        <v>39862</v>
      </c>
      <c r="D19" s="2">
        <f t="shared" ca="1" si="1"/>
        <v>39890</v>
      </c>
      <c r="E19" s="2">
        <f t="shared" ca="1" si="1"/>
        <v>39921</v>
      </c>
      <c r="F19" s="2">
        <f t="shared" ca="1" si="1"/>
        <v>39951</v>
      </c>
      <c r="G19" s="2">
        <f t="shared" ca="1" si="1"/>
        <v>39982</v>
      </c>
      <c r="H19" s="2">
        <f t="shared" ca="1" si="1"/>
        <v>40012</v>
      </c>
      <c r="I19" s="2">
        <f t="shared" ca="1" si="1"/>
        <v>40043</v>
      </c>
      <c r="J19" s="2">
        <f t="shared" ca="1" si="1"/>
        <v>40074</v>
      </c>
      <c r="K19" s="2">
        <f t="shared" ca="1" si="1"/>
        <v>40104</v>
      </c>
      <c r="L19" s="2">
        <f t="shared" ca="1" si="1"/>
        <v>40135</v>
      </c>
      <c r="M19" s="2">
        <f t="shared" ca="1" si="1"/>
        <v>40165</v>
      </c>
      <c r="N19" s="2" t="str">
        <f t="shared" ca="1" si="1"/>
        <v/>
      </c>
    </row>
    <row r="20" spans="2:14">
      <c r="B20" s="2">
        <f t="shared" ca="1" si="1"/>
        <v>39832</v>
      </c>
      <c r="C20" s="2">
        <f t="shared" ca="1" si="1"/>
        <v>39863</v>
      </c>
      <c r="D20" s="2">
        <f t="shared" ca="1" si="1"/>
        <v>39891</v>
      </c>
      <c r="E20" s="2">
        <f t="shared" ca="1" si="1"/>
        <v>39922</v>
      </c>
      <c r="F20" s="2">
        <f t="shared" ca="1" si="1"/>
        <v>39952</v>
      </c>
      <c r="G20" s="2">
        <f t="shared" ca="1" si="1"/>
        <v>39983</v>
      </c>
      <c r="H20" s="2">
        <f t="shared" ca="1" si="1"/>
        <v>40013</v>
      </c>
      <c r="I20" s="2">
        <f t="shared" ca="1" si="1"/>
        <v>40044</v>
      </c>
      <c r="J20" s="2">
        <f t="shared" ca="1" si="1"/>
        <v>40075</v>
      </c>
      <c r="K20" s="2">
        <f t="shared" ca="1" si="1"/>
        <v>40105</v>
      </c>
      <c r="L20" s="2">
        <f t="shared" ca="1" si="1"/>
        <v>40136</v>
      </c>
      <c r="M20" s="2">
        <f t="shared" ca="1" si="1"/>
        <v>40166</v>
      </c>
      <c r="N20" s="2" t="str">
        <f t="shared" ca="1" si="1"/>
        <v/>
      </c>
    </row>
    <row r="21" spans="2:14">
      <c r="B21" s="2">
        <f t="shared" ca="1" si="1"/>
        <v>39833</v>
      </c>
      <c r="C21" s="2">
        <f t="shared" ca="1" si="1"/>
        <v>39864</v>
      </c>
      <c r="D21" s="2">
        <f t="shared" ca="1" si="1"/>
        <v>39892</v>
      </c>
      <c r="E21" s="2">
        <f t="shared" ca="1" si="1"/>
        <v>39923</v>
      </c>
      <c r="F21" s="2">
        <f t="shared" ca="1" si="1"/>
        <v>39953</v>
      </c>
      <c r="G21" s="2">
        <f t="shared" ca="1" si="1"/>
        <v>39984</v>
      </c>
      <c r="H21" s="2">
        <f t="shared" ca="1" si="1"/>
        <v>40014</v>
      </c>
      <c r="I21" s="2">
        <f t="shared" ca="1" si="1"/>
        <v>40045</v>
      </c>
      <c r="J21" s="2">
        <f t="shared" ca="1" si="1"/>
        <v>40076</v>
      </c>
      <c r="K21" s="2">
        <f t="shared" ca="1" si="1"/>
        <v>40106</v>
      </c>
      <c r="L21" s="2">
        <f t="shared" ca="1" si="1"/>
        <v>40137</v>
      </c>
      <c r="M21" s="2">
        <f t="shared" ca="1" si="1"/>
        <v>40167</v>
      </c>
      <c r="N21" s="2" t="str">
        <f t="shared" ca="1" si="1"/>
        <v/>
      </c>
    </row>
    <row r="22" spans="2:14">
      <c r="B22" s="2">
        <f t="shared" ca="1" si="1"/>
        <v>39834</v>
      </c>
      <c r="C22" s="2">
        <f t="shared" ca="1" si="1"/>
        <v>39865</v>
      </c>
      <c r="D22" s="2">
        <f t="shared" ca="1" si="1"/>
        <v>39893</v>
      </c>
      <c r="E22" s="2">
        <f t="shared" ca="1" si="1"/>
        <v>39924</v>
      </c>
      <c r="F22" s="2">
        <f t="shared" ca="1" si="1"/>
        <v>39954</v>
      </c>
      <c r="G22" s="2">
        <f t="shared" ca="1" si="1"/>
        <v>39985</v>
      </c>
      <c r="H22" s="2">
        <f t="shared" ca="1" si="1"/>
        <v>40015</v>
      </c>
      <c r="I22" s="2">
        <f t="shared" ca="1" si="1"/>
        <v>40046</v>
      </c>
      <c r="J22" s="2">
        <f t="shared" ca="1" si="1"/>
        <v>40077</v>
      </c>
      <c r="K22" s="2">
        <f t="shared" ca="1" si="1"/>
        <v>40107</v>
      </c>
      <c r="L22" s="2">
        <f t="shared" ca="1" si="1"/>
        <v>40138</v>
      </c>
      <c r="M22" s="2">
        <f t="shared" ca="1" si="1"/>
        <v>40168</v>
      </c>
      <c r="N22" s="2" t="str">
        <f t="shared" ca="1" si="1"/>
        <v/>
      </c>
    </row>
    <row r="23" spans="2:14">
      <c r="B23" s="2">
        <f t="shared" ca="1" si="1"/>
        <v>39835</v>
      </c>
      <c r="C23" s="2">
        <f t="shared" ca="1" si="1"/>
        <v>39866</v>
      </c>
      <c r="D23" s="2">
        <f t="shared" ca="1" si="1"/>
        <v>39894</v>
      </c>
      <c r="E23" s="2">
        <f t="shared" ca="1" si="1"/>
        <v>39925</v>
      </c>
      <c r="F23" s="2">
        <f t="shared" ca="1" si="1"/>
        <v>39955</v>
      </c>
      <c r="G23" s="2">
        <f t="shared" ca="1" si="1"/>
        <v>39986</v>
      </c>
      <c r="H23" s="2">
        <f t="shared" ca="1" si="1"/>
        <v>40016</v>
      </c>
      <c r="I23" s="2">
        <f t="shared" ca="1" si="1"/>
        <v>40047</v>
      </c>
      <c r="J23" s="2">
        <f t="shared" ca="1" si="1"/>
        <v>40078</v>
      </c>
      <c r="K23" s="2">
        <f t="shared" ca="1" si="1"/>
        <v>40108</v>
      </c>
      <c r="L23" s="2">
        <f t="shared" ca="1" si="1"/>
        <v>40139</v>
      </c>
      <c r="M23" s="2">
        <f t="shared" ca="1" si="1"/>
        <v>40169</v>
      </c>
      <c r="N23" s="2" t="str">
        <f t="shared" ca="1" si="1"/>
        <v/>
      </c>
    </row>
    <row r="24" spans="2:14">
      <c r="B24" s="2">
        <f t="shared" ca="1" si="1"/>
        <v>39836</v>
      </c>
      <c r="C24" s="2">
        <f t="shared" ca="1" si="1"/>
        <v>39867</v>
      </c>
      <c r="D24" s="2">
        <f t="shared" ca="1" si="1"/>
        <v>39895</v>
      </c>
      <c r="E24" s="2">
        <f t="shared" ca="1" si="1"/>
        <v>39926</v>
      </c>
      <c r="F24" s="2">
        <f t="shared" ca="1" si="1"/>
        <v>39956</v>
      </c>
      <c r="G24" s="2">
        <f t="shared" ca="1" si="1"/>
        <v>39987</v>
      </c>
      <c r="H24" s="2">
        <f t="shared" ca="1" si="1"/>
        <v>40017</v>
      </c>
      <c r="I24" s="2">
        <f t="shared" ca="1" si="1"/>
        <v>40048</v>
      </c>
      <c r="J24" s="2">
        <f t="shared" ca="1" si="1"/>
        <v>40079</v>
      </c>
      <c r="K24" s="2">
        <f t="shared" ca="1" si="1"/>
        <v>40109</v>
      </c>
      <c r="L24" s="2">
        <f t="shared" ca="1" si="1"/>
        <v>40140</v>
      </c>
      <c r="M24" s="2">
        <f t="shared" ca="1" si="1"/>
        <v>40170</v>
      </c>
      <c r="N24" s="2" t="str">
        <f t="shared" ca="1" si="1"/>
        <v/>
      </c>
    </row>
    <row r="25" spans="2:14">
      <c r="B25" s="2">
        <f t="shared" ca="1" si="1"/>
        <v>39837</v>
      </c>
      <c r="C25" s="2">
        <f t="shared" ca="1" si="1"/>
        <v>39868</v>
      </c>
      <c r="D25" s="2">
        <f t="shared" ca="1" si="1"/>
        <v>39896</v>
      </c>
      <c r="E25" s="2">
        <f t="shared" ca="1" si="1"/>
        <v>39927</v>
      </c>
      <c r="F25" s="2">
        <f t="shared" ca="1" si="1"/>
        <v>39957</v>
      </c>
      <c r="G25" s="2">
        <f t="shared" ca="1" si="1"/>
        <v>39988</v>
      </c>
      <c r="H25" s="2">
        <f t="shared" ca="1" si="1"/>
        <v>40018</v>
      </c>
      <c r="I25" s="2">
        <f t="shared" ca="1" si="1"/>
        <v>40049</v>
      </c>
      <c r="J25" s="2">
        <f t="shared" ca="1" si="1"/>
        <v>40080</v>
      </c>
      <c r="K25" s="2">
        <f t="shared" ca="1" si="1"/>
        <v>40110</v>
      </c>
      <c r="L25" s="2">
        <f t="shared" ca="1" si="1"/>
        <v>40141</v>
      </c>
      <c r="M25" s="2">
        <f t="shared" ca="1" si="1"/>
        <v>40171</v>
      </c>
      <c r="N25" s="2" t="str">
        <f t="shared" ca="1" si="1"/>
        <v/>
      </c>
    </row>
    <row r="26" spans="2:14">
      <c r="B26" s="2">
        <f t="shared" ca="1" si="1"/>
        <v>39838</v>
      </c>
      <c r="C26" s="2">
        <f t="shared" ca="1" si="1"/>
        <v>39869</v>
      </c>
      <c r="D26" s="2">
        <f t="shared" ca="1" si="1"/>
        <v>39897</v>
      </c>
      <c r="E26" s="2">
        <f t="shared" ca="1" si="1"/>
        <v>39928</v>
      </c>
      <c r="F26" s="2">
        <f t="shared" ca="1" si="1"/>
        <v>39958</v>
      </c>
      <c r="G26" s="2">
        <f t="shared" ca="1" si="1"/>
        <v>39989</v>
      </c>
      <c r="H26" s="2">
        <f t="shared" ca="1" si="1"/>
        <v>40019</v>
      </c>
      <c r="I26" s="2">
        <f t="shared" ca="1" si="1"/>
        <v>40050</v>
      </c>
      <c r="J26" s="2">
        <f t="shared" ca="1" si="1"/>
        <v>40081</v>
      </c>
      <c r="K26" s="2">
        <f t="shared" ca="1" si="1"/>
        <v>40111</v>
      </c>
      <c r="L26" s="2">
        <f t="shared" ca="1" si="1"/>
        <v>40142</v>
      </c>
      <c r="M26" s="2">
        <f t="shared" ca="1" si="1"/>
        <v>40172</v>
      </c>
      <c r="N26" s="2" t="str">
        <f t="shared" ca="1" si="1"/>
        <v/>
      </c>
    </row>
    <row r="27" spans="2:14">
      <c r="B27" s="2">
        <f t="shared" ca="1" si="1"/>
        <v>39839</v>
      </c>
      <c r="C27" s="2">
        <f t="shared" ca="1" si="1"/>
        <v>39870</v>
      </c>
      <c r="D27" s="2">
        <f t="shared" ca="1" si="1"/>
        <v>39898</v>
      </c>
      <c r="E27" s="2">
        <f t="shared" ca="1" si="1"/>
        <v>39929</v>
      </c>
      <c r="F27" s="2">
        <f t="shared" ca="1" si="1"/>
        <v>39959</v>
      </c>
      <c r="G27" s="2">
        <f t="shared" ca="1" si="1"/>
        <v>39990</v>
      </c>
      <c r="H27" s="2">
        <f t="shared" ca="1" si="1"/>
        <v>40020</v>
      </c>
      <c r="I27" s="2">
        <f t="shared" ca="1" si="1"/>
        <v>40051</v>
      </c>
      <c r="J27" s="2">
        <f t="shared" ca="1" si="1"/>
        <v>40082</v>
      </c>
      <c r="K27" s="2">
        <f t="shared" ca="1" si="1"/>
        <v>40112</v>
      </c>
      <c r="L27" s="2">
        <f t="shared" ca="1" si="1"/>
        <v>40143</v>
      </c>
      <c r="M27" s="2">
        <f t="shared" ca="1" si="1"/>
        <v>40173</v>
      </c>
      <c r="N27" s="2" t="str">
        <f t="shared" ca="1" si="1"/>
        <v/>
      </c>
    </row>
    <row r="28" spans="2:14">
      <c r="B28" s="2">
        <f t="shared" ca="1" si="1"/>
        <v>39840</v>
      </c>
      <c r="C28" s="2">
        <f t="shared" ca="1" si="1"/>
        <v>39871</v>
      </c>
      <c r="D28" s="2">
        <f t="shared" ca="1" si="1"/>
        <v>39899</v>
      </c>
      <c r="E28" s="2">
        <f t="shared" ca="1" si="1"/>
        <v>39930</v>
      </c>
      <c r="F28" s="2">
        <f t="shared" ca="1" si="1"/>
        <v>39960</v>
      </c>
      <c r="G28" s="2">
        <f t="shared" ca="1" si="1"/>
        <v>39991</v>
      </c>
      <c r="H28" s="2">
        <f t="shared" ca="1" si="1"/>
        <v>40021</v>
      </c>
      <c r="I28" s="2">
        <f t="shared" ca="1" si="1"/>
        <v>40052</v>
      </c>
      <c r="J28" s="2">
        <f t="shared" ca="1" si="1"/>
        <v>40083</v>
      </c>
      <c r="K28" s="2">
        <f t="shared" ca="1" si="1"/>
        <v>40113</v>
      </c>
      <c r="L28" s="2">
        <f t="shared" ca="1" si="1"/>
        <v>40144</v>
      </c>
      <c r="M28" s="2">
        <f t="shared" ca="1" si="1"/>
        <v>40174</v>
      </c>
      <c r="N28" s="2" t="str">
        <f t="shared" ca="1" si="1"/>
        <v/>
      </c>
    </row>
    <row r="29" spans="2:14">
      <c r="B29" s="2">
        <f t="shared" ca="1" si="1"/>
        <v>39841</v>
      </c>
      <c r="C29" s="2">
        <f t="shared" ca="1" si="1"/>
        <v>39872</v>
      </c>
      <c r="D29" s="2">
        <f t="shared" ca="1" si="1"/>
        <v>39900</v>
      </c>
      <c r="E29" s="2">
        <f t="shared" ca="1" si="1"/>
        <v>39931</v>
      </c>
      <c r="F29" s="2">
        <f t="shared" ca="1" si="1"/>
        <v>39961</v>
      </c>
      <c r="G29" s="2">
        <f t="shared" ca="1" si="1"/>
        <v>39992</v>
      </c>
      <c r="H29" s="2">
        <f t="shared" ca="1" si="1"/>
        <v>40022</v>
      </c>
      <c r="I29" s="2">
        <f t="shared" ca="1" si="1"/>
        <v>40053</v>
      </c>
      <c r="J29" s="2">
        <f t="shared" ca="1" si="1"/>
        <v>40084</v>
      </c>
      <c r="K29" s="2">
        <f t="shared" ca="1" si="1"/>
        <v>40114</v>
      </c>
      <c r="L29" s="2">
        <f t="shared" ca="1" si="1"/>
        <v>40145</v>
      </c>
      <c r="M29" s="2">
        <f t="shared" ca="1" si="1"/>
        <v>40175</v>
      </c>
      <c r="N29" s="2" t="str">
        <f t="shared" ca="1" si="1"/>
        <v/>
      </c>
    </row>
    <row r="30" spans="2:14">
      <c r="B30" s="2">
        <f t="shared" ca="1" si="1"/>
        <v>39842</v>
      </c>
      <c r="C30" s="2" t="str">
        <f t="shared" ca="1" si="1"/>
        <v/>
      </c>
      <c r="D30" s="2">
        <f t="shared" ca="1" si="1"/>
        <v>39901</v>
      </c>
      <c r="E30" s="2">
        <f t="shared" ca="1" si="1"/>
        <v>39932</v>
      </c>
      <c r="F30" s="2">
        <f t="shared" ca="1" si="1"/>
        <v>39962</v>
      </c>
      <c r="G30" s="2">
        <f t="shared" ca="1" si="1"/>
        <v>39993</v>
      </c>
      <c r="H30" s="2">
        <f t="shared" ca="1" si="1"/>
        <v>40023</v>
      </c>
      <c r="I30" s="2">
        <f t="shared" ca="1" si="1"/>
        <v>40054</v>
      </c>
      <c r="J30" s="2">
        <f t="shared" ca="1" si="1"/>
        <v>40085</v>
      </c>
      <c r="K30" s="2">
        <f t="shared" ca="1" si="1"/>
        <v>40115</v>
      </c>
      <c r="L30" s="2">
        <f t="shared" ca="1" si="1"/>
        <v>40146</v>
      </c>
      <c r="M30" s="2">
        <f t="shared" ca="1" si="1"/>
        <v>40176</v>
      </c>
      <c r="N30" s="2" t="str">
        <f t="shared" ca="1" si="1"/>
        <v/>
      </c>
    </row>
    <row r="31" spans="2:14">
      <c r="B31" s="2">
        <f t="shared" ca="1" si="1"/>
        <v>39843</v>
      </c>
      <c r="C31" s="2" t="str">
        <f t="shared" ca="1" si="1"/>
        <v/>
      </c>
      <c r="D31" s="2">
        <f t="shared" ca="1" si="1"/>
        <v>39902</v>
      </c>
      <c r="E31" s="2">
        <f t="shared" ca="1" si="1"/>
        <v>39933</v>
      </c>
      <c r="F31" s="2">
        <f t="shared" ca="1" si="1"/>
        <v>39963</v>
      </c>
      <c r="G31" s="2">
        <f t="shared" ca="1" si="1"/>
        <v>39994</v>
      </c>
      <c r="H31" s="2">
        <f t="shared" ca="1" si="1"/>
        <v>40024</v>
      </c>
      <c r="I31" s="2">
        <f t="shared" ca="1" si="1"/>
        <v>40055</v>
      </c>
      <c r="J31" s="2">
        <f t="shared" ca="1" si="1"/>
        <v>40086</v>
      </c>
      <c r="K31" s="2">
        <f t="shared" ca="1" si="1"/>
        <v>40116</v>
      </c>
      <c r="L31" s="2">
        <f t="shared" ca="1" si="1"/>
        <v>40147</v>
      </c>
      <c r="M31" s="2">
        <f t="shared" ca="1" si="1"/>
        <v>40177</v>
      </c>
      <c r="N31" s="2" t="str">
        <f t="shared" ca="1" si="1"/>
        <v/>
      </c>
    </row>
    <row r="32" spans="2:14">
      <c r="B32" s="2">
        <f t="shared" ca="1" si="1"/>
        <v>39844</v>
      </c>
      <c r="C32" s="2" t="str">
        <f t="shared" ca="1" si="1"/>
        <v/>
      </c>
      <c r="D32" s="2">
        <f t="shared" ca="1" si="1"/>
        <v>39903</v>
      </c>
      <c r="E32" s="2" t="str">
        <f t="shared" ca="1" si="1"/>
        <v/>
      </c>
      <c r="F32" s="2">
        <f t="shared" ca="1" si="1"/>
        <v>39964</v>
      </c>
      <c r="G32" s="2" t="str">
        <f t="shared" ca="1" si="1"/>
        <v/>
      </c>
      <c r="H32" s="2">
        <f t="shared" ca="1" si="1"/>
        <v>40025</v>
      </c>
      <c r="I32" s="2">
        <f t="shared" ca="1" si="1"/>
        <v>40056</v>
      </c>
      <c r="J32" s="2" t="str">
        <f t="shared" ca="1" si="1"/>
        <v/>
      </c>
      <c r="K32" s="2">
        <f t="shared" ca="1" si="1"/>
        <v>40117</v>
      </c>
      <c r="L32" s="2" t="str">
        <f t="shared" ca="1" si="1"/>
        <v/>
      </c>
      <c r="M32" s="2">
        <f t="shared" ca="1" si="1"/>
        <v>40178</v>
      </c>
      <c r="N32" s="2" t="str">
        <f t="shared" ca="1" si="1"/>
        <v/>
      </c>
    </row>
    <row r="33" spans="2:14">
      <c r="B33" s="2" t="str">
        <f t="shared" ca="1" si="1"/>
        <v/>
      </c>
      <c r="C33" s="2" t="str">
        <f t="shared" ca="1" si="1"/>
        <v/>
      </c>
      <c r="D33" s="2" t="str">
        <f t="shared" ca="1" si="1"/>
        <v/>
      </c>
      <c r="E33" s="2" t="str">
        <f t="shared" ca="1" si="1"/>
        <v/>
      </c>
      <c r="F33" s="2" t="str">
        <f t="shared" ca="1" si="1"/>
        <v/>
      </c>
      <c r="G33" s="2" t="str">
        <f t="shared" ca="1" si="1"/>
        <v/>
      </c>
      <c r="H33" s="2" t="str">
        <f t="shared" ca="1" si="1"/>
        <v/>
      </c>
      <c r="I33" s="2" t="str">
        <f t="shared" ca="1" si="1"/>
        <v/>
      </c>
      <c r="J33" s="2" t="str">
        <f t="shared" ca="1" si="1"/>
        <v/>
      </c>
      <c r="K33" s="2" t="str">
        <f t="shared" ca="1" si="1"/>
        <v/>
      </c>
      <c r="L33" s="2" t="str">
        <f t="shared" ca="1" si="1"/>
        <v/>
      </c>
      <c r="M33" s="2" t="str">
        <f t="shared" ca="1" si="1"/>
        <v/>
      </c>
      <c r="N33" s="2" t="str">
        <f t="shared" ca="1" si="1"/>
        <v/>
      </c>
    </row>
    <row r="34" spans="2:14">
      <c r="B34" s="2" t="str">
        <f t="shared" ca="1" si="1"/>
        <v/>
      </c>
      <c r="C34" s="2" t="str">
        <f t="shared" ca="1" si="1"/>
        <v/>
      </c>
      <c r="D34" s="2" t="str">
        <f t="shared" ca="1" si="1"/>
        <v/>
      </c>
      <c r="E34" s="2" t="str">
        <f t="shared" ca="1" si="1"/>
        <v/>
      </c>
      <c r="F34" s="2" t="str">
        <f t="shared" ca="1" si="1"/>
        <v/>
      </c>
      <c r="G34" s="2" t="str">
        <f t="shared" ca="1" si="1"/>
        <v/>
      </c>
      <c r="H34" s="2" t="str">
        <f t="shared" ca="1" si="1"/>
        <v/>
      </c>
      <c r="I34" s="2" t="str">
        <f t="shared" ca="1" si="1"/>
        <v/>
      </c>
      <c r="J34" s="2" t="str">
        <f t="shared" ca="1" si="1"/>
        <v/>
      </c>
      <c r="K34" s="2" t="str">
        <f t="shared" ca="1" si="1"/>
        <v/>
      </c>
      <c r="L34" s="2" t="str">
        <f t="shared" ca="1" si="1"/>
        <v/>
      </c>
      <c r="M34" s="2" t="str">
        <f t="shared" ca="1" si="1"/>
        <v/>
      </c>
      <c r="N34" s="2" t="str">
        <f t="shared" ca="1" si="1"/>
        <v/>
      </c>
    </row>
    <row r="35" spans="2:14">
      <c r="B35" s="2" t="str">
        <f t="shared" ca="1" si="1"/>
        <v/>
      </c>
      <c r="C35" s="2" t="str">
        <f t="shared" ca="1" si="1"/>
        <v/>
      </c>
      <c r="D35" s="2" t="str">
        <f t="shared" ca="1" si="1"/>
        <v/>
      </c>
      <c r="E35" s="2" t="str">
        <f t="shared" ca="1" si="1"/>
        <v/>
      </c>
      <c r="F35" s="2" t="str">
        <f t="shared" ca="1" si="1"/>
        <v/>
      </c>
      <c r="G35" s="2" t="str">
        <f t="shared" ca="1" si="1"/>
        <v/>
      </c>
      <c r="H35" s="2" t="str">
        <f t="shared" ca="1" si="1"/>
        <v/>
      </c>
      <c r="I35" s="2" t="str">
        <f t="shared" ca="1" si="1"/>
        <v/>
      </c>
      <c r="J35" s="2" t="str">
        <f t="shared" ca="1" si="1"/>
        <v/>
      </c>
      <c r="K35" s="2" t="str">
        <f t="shared" ca="1" si="1"/>
        <v/>
      </c>
      <c r="L35" s="2" t="str">
        <f t="shared" ca="1" si="1"/>
        <v/>
      </c>
      <c r="M35" s="2" t="str">
        <f t="shared" ca="1" si="1"/>
        <v/>
      </c>
      <c r="N35" s="2" t="str">
        <f t="shared" ca="1" si="1"/>
        <v/>
      </c>
    </row>
    <row r="36" spans="2:14">
      <c r="B36" s="2" t="str">
        <f t="shared" ca="1" si="1"/>
        <v/>
      </c>
      <c r="C36" s="2" t="str">
        <f t="shared" ca="1" si="1"/>
        <v/>
      </c>
      <c r="D36" s="2" t="str">
        <f t="shared" ca="1" si="1"/>
        <v/>
      </c>
      <c r="E36" s="2" t="str">
        <f t="shared" ca="1" si="1"/>
        <v/>
      </c>
      <c r="F36" s="2" t="str">
        <f t="shared" ca="1" si="1"/>
        <v/>
      </c>
      <c r="G36" s="2" t="str">
        <f t="shared" ca="1" si="1"/>
        <v/>
      </c>
      <c r="H36" s="2" t="str">
        <f t="shared" ref="C36:N38" ca="1" si="2">IF(MONTH(DATE($B$1,COLUMN()-1,ROW()-1))&lt;&gt;COLUMN()-1,"",DATE($B$1,COLUMN()-1,ROW()-1))</f>
        <v/>
      </c>
      <c r="I36" s="2" t="str">
        <f t="shared" ca="1" si="2"/>
        <v/>
      </c>
      <c r="J36" s="2" t="str">
        <f t="shared" ca="1" si="2"/>
        <v/>
      </c>
      <c r="K36" s="2" t="str">
        <f t="shared" ca="1" si="2"/>
        <v/>
      </c>
      <c r="L36" s="2" t="str">
        <f t="shared" ca="1" si="2"/>
        <v/>
      </c>
      <c r="M36" s="2" t="str">
        <f t="shared" ca="1" si="2"/>
        <v/>
      </c>
      <c r="N36" s="2" t="str">
        <f t="shared" ca="1" si="2"/>
        <v/>
      </c>
    </row>
    <row r="37" spans="2:14">
      <c r="B37" s="2" t="str">
        <f ca="1">IF(MONTH(DATE($B$1,COLUMN()-1,ROW()-1))&lt;&gt;COLUMN()-1,"",DATE($B$1,COLUMN()-1,ROW()-1))</f>
        <v/>
      </c>
      <c r="C37" s="2" t="str">
        <f t="shared" ca="1" si="2"/>
        <v/>
      </c>
      <c r="D37" s="2" t="str">
        <f t="shared" ca="1" si="2"/>
        <v/>
      </c>
      <c r="E37" s="2" t="str">
        <f t="shared" ca="1" si="2"/>
        <v/>
      </c>
      <c r="F37" s="2" t="str">
        <f t="shared" ca="1" si="2"/>
        <v/>
      </c>
      <c r="G37" s="2" t="str">
        <f t="shared" ca="1" si="2"/>
        <v/>
      </c>
      <c r="H37" s="2" t="str">
        <f t="shared" ca="1" si="2"/>
        <v/>
      </c>
      <c r="I37" s="2" t="str">
        <f t="shared" ca="1" si="2"/>
        <v/>
      </c>
      <c r="J37" s="2" t="str">
        <f t="shared" ca="1" si="2"/>
        <v/>
      </c>
      <c r="K37" s="2" t="str">
        <f t="shared" ca="1" si="2"/>
        <v/>
      </c>
      <c r="L37" s="2" t="str">
        <f t="shared" ca="1" si="2"/>
        <v/>
      </c>
      <c r="M37" s="2" t="str">
        <f t="shared" ca="1" si="2"/>
        <v/>
      </c>
      <c r="N37" s="2" t="str">
        <f t="shared" ca="1" si="2"/>
        <v/>
      </c>
    </row>
    <row r="38" spans="2:14">
      <c r="B38" s="2" t="str">
        <f ca="1">IF(MONTH(DATE($B$1,COLUMN()-1,ROW()-1))&lt;&gt;COLUMN()-1,"",DATE($B$1,COLUMN()-1,ROW()-1))</f>
        <v/>
      </c>
      <c r="C38" s="2" t="str">
        <f t="shared" ca="1" si="2"/>
        <v/>
      </c>
      <c r="D38" s="2" t="str">
        <f t="shared" ca="1" si="2"/>
        <v/>
      </c>
      <c r="E38" s="2" t="str">
        <f t="shared" ca="1" si="2"/>
        <v/>
      </c>
      <c r="F38" s="2" t="str">
        <f t="shared" ca="1" si="2"/>
        <v/>
      </c>
      <c r="G38" s="2" t="str">
        <f t="shared" ca="1" si="2"/>
        <v/>
      </c>
      <c r="H38" s="2" t="str">
        <f t="shared" ca="1" si="2"/>
        <v/>
      </c>
      <c r="I38" s="2" t="str">
        <f t="shared" ca="1" si="2"/>
        <v/>
      </c>
      <c r="J38" s="2" t="str">
        <f t="shared" ca="1" si="2"/>
        <v/>
      </c>
      <c r="K38" s="2" t="str">
        <f t="shared" ca="1" si="2"/>
        <v/>
      </c>
      <c r="L38" s="2" t="str">
        <f t="shared" ca="1" si="2"/>
        <v/>
      </c>
      <c r="M38" s="2" t="str">
        <f t="shared" ca="1" si="2"/>
        <v/>
      </c>
      <c r="N38" s="2" t="str">
        <f t="shared" ca="1" si="2"/>
        <v/>
      </c>
    </row>
  </sheetData>
  <phoneticPr fontId="2" type="noConversion"/>
  <conditionalFormatting sqref="B2:M34">
    <cfRule type="expression" dxfId="9" priority="1" stopIfTrue="1">
      <formula>WEEKDAY(B2,2)=6</formula>
    </cfRule>
    <cfRule type="expression" dxfId="8" priority="2" stopIfTrue="1">
      <formula>WEEKDAY(B2,2)=7</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sheetPr codeName="Tabelle1"/>
  <dimension ref="A1:R42"/>
  <sheetViews>
    <sheetView topLeftCell="A2" workbookViewId="0">
      <selection activeCell="L1" sqref="L1"/>
    </sheetView>
  </sheetViews>
  <sheetFormatPr baseColWidth="10" defaultRowHeight="12.75"/>
  <cols>
    <col min="2" max="13" width="12.42578125" bestFit="1" customWidth="1"/>
  </cols>
  <sheetData>
    <row r="1" spans="1:18" ht="13.5" hidden="1" thickBot="1">
      <c r="A1">
        <f ca="1">YEAR(TODAY())</f>
        <v>2009</v>
      </c>
      <c r="L1" s="21" t="s">
        <v>88</v>
      </c>
    </row>
    <row r="2" spans="1:18" ht="16.5" thickBot="1">
      <c r="B2" s="15" t="str">
        <f ca="1">"Jahreskalender " &amp;A1</f>
        <v>Jahreskalender 2009</v>
      </c>
      <c r="C2" s="16"/>
      <c r="D2" s="16"/>
      <c r="E2" s="16"/>
      <c r="F2" s="16"/>
      <c r="G2" s="16"/>
      <c r="H2" s="16"/>
      <c r="I2" s="16"/>
      <c r="J2" s="16"/>
      <c r="K2" s="16"/>
      <c r="L2" s="16"/>
      <c r="M2" s="17"/>
      <c r="N2" s="1" t="str">
        <f t="shared" ref="N2:N35" ca="1" si="0">IF(MONTH(DATE($A$1,COLUMN()-1,ROW()-1))&lt;&gt;COLUMN()-1,"",DATE($A$1,COLUMN()-1,ROW()-1))</f>
        <v/>
      </c>
      <c r="O2" s="1" t="str">
        <f t="shared" ref="O2:R16" ca="1" si="1">IF(MONTH(DATE($A$1,COLUMN()-1,ROW()-1))&lt;&gt;COLUMN()-1,"",DATE($A$1,COLUMN()-1,ROW()-1))</f>
        <v/>
      </c>
      <c r="P2" s="1" t="str">
        <f t="shared" ca="1" si="1"/>
        <v/>
      </c>
      <c r="Q2" s="1" t="str">
        <f t="shared" ca="1" si="1"/>
        <v/>
      </c>
      <c r="R2" s="1" t="str">
        <f t="shared" ca="1" si="1"/>
        <v/>
      </c>
    </row>
    <row r="3" spans="1:18">
      <c r="N3" s="1" t="str">
        <f t="shared" ca="1" si="0"/>
        <v/>
      </c>
      <c r="O3" s="1" t="str">
        <f t="shared" ca="1" si="1"/>
        <v/>
      </c>
      <c r="P3" s="1" t="str">
        <f t="shared" ca="1" si="1"/>
        <v/>
      </c>
      <c r="Q3" s="1" t="str">
        <f t="shared" ca="1" si="1"/>
        <v/>
      </c>
      <c r="R3" s="1" t="str">
        <f t="shared" ca="1" si="1"/>
        <v/>
      </c>
    </row>
    <row r="4" spans="1:18">
      <c r="B4" s="18" t="str">
        <f ca="1">IF($M$35="","","Januar")</f>
        <v>Januar</v>
      </c>
      <c r="C4" s="18" t="str">
        <f ca="1">IF($M$35="","","Februar")</f>
        <v>Februar</v>
      </c>
      <c r="D4" s="18" t="str">
        <f ca="1">IF($M$35="","","März")</f>
        <v>März</v>
      </c>
      <c r="E4" s="18" t="str">
        <f ca="1">IF($M$35="","","April")</f>
        <v>April</v>
      </c>
      <c r="F4" s="18" t="str">
        <f ca="1">IF($M$35="","","Mai")</f>
        <v>Mai</v>
      </c>
      <c r="G4" s="18" t="str">
        <f ca="1">IF($M$35="","","Juni")</f>
        <v>Juni</v>
      </c>
      <c r="H4" s="18" t="str">
        <f ca="1">IF($M$35="","","Juli")</f>
        <v>Juli</v>
      </c>
      <c r="I4" s="18" t="str">
        <f ca="1">IF($M$35="","","August")</f>
        <v>August</v>
      </c>
      <c r="J4" s="18" t="str">
        <f ca="1">IF($M$35="","","September")</f>
        <v>September</v>
      </c>
      <c r="K4" s="18" t="str">
        <f ca="1">IF($M$35="","","Oktober")</f>
        <v>Oktober</v>
      </c>
      <c r="L4" s="18" t="str">
        <f ca="1">IF($M$35="","","November")</f>
        <v>November</v>
      </c>
      <c r="M4" s="18" t="str">
        <f ca="1">IF($M$35="","","Dezember")</f>
        <v>Dezember</v>
      </c>
      <c r="N4" s="1" t="str">
        <f t="shared" ca="1" si="0"/>
        <v/>
      </c>
      <c r="O4" s="1" t="str">
        <f t="shared" ca="1" si="1"/>
        <v/>
      </c>
      <c r="P4" s="1" t="str">
        <f t="shared" ca="1" si="1"/>
        <v/>
      </c>
      <c r="Q4" s="1" t="str">
        <f t="shared" ca="1" si="1"/>
        <v/>
      </c>
      <c r="R4" s="1" t="str">
        <f t="shared" ca="1" si="1"/>
        <v/>
      </c>
    </row>
    <row r="5" spans="1:18">
      <c r="B5" s="7">
        <f ca="1">IF(MONTH(DATE($A$1,COLUMN()-1,ROW()-4))&lt;&gt;COLUMN()-1,"",DATE($A$1,COLUMN()-1,ROW()-4))</f>
        <v>39814</v>
      </c>
      <c r="C5" s="7">
        <f t="shared" ref="C5:M20" ca="1" si="2">IF(MONTH(DATE($A$1,COLUMN()-1,ROW()-4))&lt;&gt;COLUMN()-1,"",DATE($A$1,COLUMN()-1,ROW()-4))</f>
        <v>39845</v>
      </c>
      <c r="D5" s="7">
        <f t="shared" ca="1" si="2"/>
        <v>39873</v>
      </c>
      <c r="E5" s="7">
        <f t="shared" ca="1" si="2"/>
        <v>39904</v>
      </c>
      <c r="F5" s="7">
        <f t="shared" ca="1" si="2"/>
        <v>39934</v>
      </c>
      <c r="G5" s="7">
        <f t="shared" ca="1" si="2"/>
        <v>39965</v>
      </c>
      <c r="H5" s="7">
        <f t="shared" ca="1" si="2"/>
        <v>39995</v>
      </c>
      <c r="I5" s="7">
        <f t="shared" ca="1" si="2"/>
        <v>40026</v>
      </c>
      <c r="J5" s="7">
        <f t="shared" ca="1" si="2"/>
        <v>40057</v>
      </c>
      <c r="K5" s="7">
        <f t="shared" ca="1" si="2"/>
        <v>40087</v>
      </c>
      <c r="L5" s="7">
        <f t="shared" ca="1" si="2"/>
        <v>40118</v>
      </c>
      <c r="M5" s="7">
        <f t="shared" ca="1" si="2"/>
        <v>40148</v>
      </c>
      <c r="N5" s="1" t="str">
        <f t="shared" ca="1" si="0"/>
        <v/>
      </c>
      <c r="O5" s="1" t="str">
        <f t="shared" ca="1" si="1"/>
        <v/>
      </c>
      <c r="P5" s="1" t="str">
        <f t="shared" ca="1" si="1"/>
        <v/>
      </c>
      <c r="Q5" s="1" t="str">
        <f t="shared" ca="1" si="1"/>
        <v/>
      </c>
      <c r="R5" s="1" t="str">
        <f t="shared" ca="1" si="1"/>
        <v/>
      </c>
    </row>
    <row r="6" spans="1:18">
      <c r="B6" s="7">
        <f t="shared" ref="B6:M35" ca="1" si="3">IF(MONTH(DATE($A$1,COLUMN()-1,ROW()-4))&lt;&gt;COLUMN()-1,"",DATE($A$1,COLUMN()-1,ROW()-4))</f>
        <v>39815</v>
      </c>
      <c r="C6" s="7">
        <f t="shared" ca="1" si="2"/>
        <v>39846</v>
      </c>
      <c r="D6" s="7">
        <f t="shared" ca="1" si="2"/>
        <v>39874</v>
      </c>
      <c r="E6" s="7">
        <f t="shared" ca="1" si="2"/>
        <v>39905</v>
      </c>
      <c r="F6" s="7">
        <f t="shared" ca="1" si="2"/>
        <v>39935</v>
      </c>
      <c r="G6" s="7">
        <f t="shared" ca="1" si="2"/>
        <v>39966</v>
      </c>
      <c r="H6" s="7">
        <f t="shared" ca="1" si="2"/>
        <v>39996</v>
      </c>
      <c r="I6" s="7">
        <f t="shared" ca="1" si="2"/>
        <v>40027</v>
      </c>
      <c r="J6" s="7">
        <f t="shared" ca="1" si="2"/>
        <v>40058</v>
      </c>
      <c r="K6" s="7">
        <f t="shared" ca="1" si="2"/>
        <v>40088</v>
      </c>
      <c r="L6" s="7">
        <f t="shared" ca="1" si="2"/>
        <v>40119</v>
      </c>
      <c r="M6" s="7">
        <f t="shared" ca="1" si="2"/>
        <v>40149</v>
      </c>
      <c r="N6" s="1" t="str">
        <f t="shared" ca="1" si="0"/>
        <v/>
      </c>
      <c r="O6" s="1" t="str">
        <f t="shared" ca="1" si="1"/>
        <v/>
      </c>
      <c r="P6" s="1" t="str">
        <f t="shared" ca="1" si="1"/>
        <v/>
      </c>
      <c r="Q6" s="1" t="str">
        <f t="shared" ca="1" si="1"/>
        <v/>
      </c>
      <c r="R6" s="1" t="str">
        <f t="shared" ca="1" si="1"/>
        <v/>
      </c>
    </row>
    <row r="7" spans="1:18">
      <c r="B7" s="7">
        <f t="shared" ca="1" si="3"/>
        <v>39816</v>
      </c>
      <c r="C7" s="7">
        <f t="shared" ca="1" si="2"/>
        <v>39847</v>
      </c>
      <c r="D7" s="7">
        <f t="shared" ca="1" si="2"/>
        <v>39875</v>
      </c>
      <c r="E7" s="7">
        <f t="shared" ca="1" si="2"/>
        <v>39906</v>
      </c>
      <c r="F7" s="7">
        <f t="shared" ca="1" si="2"/>
        <v>39936</v>
      </c>
      <c r="G7" s="7">
        <f t="shared" ca="1" si="2"/>
        <v>39967</v>
      </c>
      <c r="H7" s="7">
        <f t="shared" ca="1" si="2"/>
        <v>39997</v>
      </c>
      <c r="I7" s="7">
        <f t="shared" ca="1" si="2"/>
        <v>40028</v>
      </c>
      <c r="J7" s="7">
        <f t="shared" ca="1" si="2"/>
        <v>40059</v>
      </c>
      <c r="K7" s="7">
        <f t="shared" ca="1" si="2"/>
        <v>40089</v>
      </c>
      <c r="L7" s="7">
        <f t="shared" ca="1" si="2"/>
        <v>40120</v>
      </c>
      <c r="M7" s="7">
        <f t="shared" ca="1" si="2"/>
        <v>40150</v>
      </c>
      <c r="N7" s="1" t="str">
        <f t="shared" ca="1" si="0"/>
        <v/>
      </c>
      <c r="O7" s="1" t="str">
        <f t="shared" ca="1" si="1"/>
        <v/>
      </c>
      <c r="P7" s="1" t="str">
        <f t="shared" ca="1" si="1"/>
        <v/>
      </c>
      <c r="Q7" s="1" t="str">
        <f t="shared" ca="1" si="1"/>
        <v/>
      </c>
      <c r="R7" s="1" t="str">
        <f t="shared" ca="1" si="1"/>
        <v/>
      </c>
    </row>
    <row r="8" spans="1:18">
      <c r="B8" s="7">
        <f t="shared" ca="1" si="3"/>
        <v>39817</v>
      </c>
      <c r="C8" s="7">
        <f t="shared" ca="1" si="2"/>
        <v>39848</v>
      </c>
      <c r="D8" s="7">
        <f t="shared" ca="1" si="2"/>
        <v>39876</v>
      </c>
      <c r="E8" s="7">
        <f t="shared" ca="1" si="2"/>
        <v>39907</v>
      </c>
      <c r="F8" s="7">
        <f t="shared" ca="1" si="2"/>
        <v>39937</v>
      </c>
      <c r="G8" s="7">
        <f t="shared" ca="1" si="2"/>
        <v>39968</v>
      </c>
      <c r="H8" s="7">
        <f t="shared" ca="1" si="2"/>
        <v>39998</v>
      </c>
      <c r="I8" s="7">
        <f t="shared" ca="1" si="2"/>
        <v>40029</v>
      </c>
      <c r="J8" s="7">
        <f t="shared" ca="1" si="2"/>
        <v>40060</v>
      </c>
      <c r="K8" s="7">
        <f t="shared" ca="1" si="2"/>
        <v>40090</v>
      </c>
      <c r="L8" s="7">
        <f t="shared" ca="1" si="2"/>
        <v>40121</v>
      </c>
      <c r="M8" s="7">
        <f t="shared" ca="1" si="2"/>
        <v>40151</v>
      </c>
      <c r="N8" s="1" t="str">
        <f t="shared" ca="1" si="0"/>
        <v/>
      </c>
      <c r="O8" s="1" t="str">
        <f t="shared" ca="1" si="1"/>
        <v/>
      </c>
      <c r="P8" s="1" t="str">
        <f t="shared" ca="1" si="1"/>
        <v/>
      </c>
      <c r="Q8" s="1" t="str">
        <f t="shared" ca="1" si="1"/>
        <v/>
      </c>
      <c r="R8" s="1" t="str">
        <f t="shared" ca="1" si="1"/>
        <v/>
      </c>
    </row>
    <row r="9" spans="1:18">
      <c r="B9" s="7">
        <f t="shared" ca="1" si="3"/>
        <v>39818</v>
      </c>
      <c r="C9" s="7">
        <f t="shared" ca="1" si="2"/>
        <v>39849</v>
      </c>
      <c r="D9" s="7">
        <f t="shared" ca="1" si="2"/>
        <v>39877</v>
      </c>
      <c r="E9" s="7">
        <f t="shared" ca="1" si="2"/>
        <v>39908</v>
      </c>
      <c r="F9" s="7">
        <f t="shared" ca="1" si="2"/>
        <v>39938</v>
      </c>
      <c r="G9" s="7">
        <f t="shared" ca="1" si="2"/>
        <v>39969</v>
      </c>
      <c r="H9" s="7">
        <f t="shared" ca="1" si="2"/>
        <v>39999</v>
      </c>
      <c r="I9" s="7">
        <f t="shared" ca="1" si="2"/>
        <v>40030</v>
      </c>
      <c r="J9" s="7">
        <f t="shared" ca="1" si="2"/>
        <v>40061</v>
      </c>
      <c r="K9" s="7">
        <f t="shared" ca="1" si="2"/>
        <v>40091</v>
      </c>
      <c r="L9" s="7">
        <f t="shared" ca="1" si="2"/>
        <v>40122</v>
      </c>
      <c r="M9" s="7">
        <f t="shared" ca="1" si="2"/>
        <v>40152</v>
      </c>
      <c r="N9" s="1" t="str">
        <f t="shared" ca="1" si="0"/>
        <v/>
      </c>
      <c r="O9" s="1" t="str">
        <f t="shared" ca="1" si="1"/>
        <v/>
      </c>
      <c r="P9" s="1" t="str">
        <f t="shared" ca="1" si="1"/>
        <v/>
      </c>
      <c r="Q9" s="1" t="str">
        <f t="shared" ca="1" si="1"/>
        <v/>
      </c>
      <c r="R9" s="1" t="str">
        <f t="shared" ca="1" si="1"/>
        <v/>
      </c>
    </row>
    <row r="10" spans="1:18">
      <c r="B10" s="7">
        <f t="shared" ca="1" si="3"/>
        <v>39819</v>
      </c>
      <c r="C10" s="7">
        <f t="shared" ca="1" si="2"/>
        <v>39850</v>
      </c>
      <c r="D10" s="7">
        <f t="shared" ca="1" si="2"/>
        <v>39878</v>
      </c>
      <c r="E10" s="7">
        <f t="shared" ca="1" si="2"/>
        <v>39909</v>
      </c>
      <c r="F10" s="7">
        <f t="shared" ca="1" si="2"/>
        <v>39939</v>
      </c>
      <c r="G10" s="7">
        <f t="shared" ca="1" si="2"/>
        <v>39970</v>
      </c>
      <c r="H10" s="7">
        <f t="shared" ca="1" si="2"/>
        <v>40000</v>
      </c>
      <c r="I10" s="7">
        <f t="shared" ca="1" si="2"/>
        <v>40031</v>
      </c>
      <c r="J10" s="7">
        <f t="shared" ca="1" si="2"/>
        <v>40062</v>
      </c>
      <c r="K10" s="7">
        <f t="shared" ca="1" si="2"/>
        <v>40092</v>
      </c>
      <c r="L10" s="7">
        <f t="shared" ca="1" si="2"/>
        <v>40123</v>
      </c>
      <c r="M10" s="7">
        <f t="shared" ca="1" si="2"/>
        <v>40153</v>
      </c>
      <c r="N10" s="1" t="str">
        <f t="shared" ca="1" si="0"/>
        <v/>
      </c>
      <c r="O10" s="1" t="str">
        <f t="shared" ca="1" si="1"/>
        <v/>
      </c>
      <c r="P10" s="1" t="str">
        <f t="shared" ca="1" si="1"/>
        <v/>
      </c>
      <c r="Q10" s="1" t="str">
        <f t="shared" ca="1" si="1"/>
        <v/>
      </c>
      <c r="R10" s="1" t="str">
        <f t="shared" ca="1" si="1"/>
        <v/>
      </c>
    </row>
    <row r="11" spans="1:18">
      <c r="B11" s="7">
        <f t="shared" ca="1" si="3"/>
        <v>39820</v>
      </c>
      <c r="C11" s="7">
        <f t="shared" ca="1" si="2"/>
        <v>39851</v>
      </c>
      <c r="D11" s="7">
        <f t="shared" ca="1" si="2"/>
        <v>39879</v>
      </c>
      <c r="E11" s="7">
        <f t="shared" ca="1" si="2"/>
        <v>39910</v>
      </c>
      <c r="F11" s="7">
        <f t="shared" ca="1" si="2"/>
        <v>39940</v>
      </c>
      <c r="G11" s="7">
        <f t="shared" ca="1" si="2"/>
        <v>39971</v>
      </c>
      <c r="H11" s="7">
        <f t="shared" ca="1" si="2"/>
        <v>40001</v>
      </c>
      <c r="I11" s="7">
        <f t="shared" ca="1" si="2"/>
        <v>40032</v>
      </c>
      <c r="J11" s="7">
        <f t="shared" ca="1" si="2"/>
        <v>40063</v>
      </c>
      <c r="K11" s="7">
        <f t="shared" ca="1" si="2"/>
        <v>40093</v>
      </c>
      <c r="L11" s="7">
        <f t="shared" ca="1" si="2"/>
        <v>40124</v>
      </c>
      <c r="M11" s="7">
        <f t="shared" ca="1" si="2"/>
        <v>40154</v>
      </c>
      <c r="N11" s="1" t="str">
        <f t="shared" ca="1" si="0"/>
        <v/>
      </c>
      <c r="O11" s="1" t="str">
        <f t="shared" ca="1" si="1"/>
        <v/>
      </c>
      <c r="P11" s="1" t="str">
        <f t="shared" ca="1" si="1"/>
        <v/>
      </c>
      <c r="Q11" s="1" t="str">
        <f t="shared" ca="1" si="1"/>
        <v/>
      </c>
      <c r="R11" s="1" t="str">
        <f t="shared" ca="1" si="1"/>
        <v/>
      </c>
    </row>
    <row r="12" spans="1:18">
      <c r="B12" s="7">
        <f t="shared" ca="1" si="3"/>
        <v>39821</v>
      </c>
      <c r="C12" s="7">
        <f t="shared" ca="1" si="2"/>
        <v>39852</v>
      </c>
      <c r="D12" s="7">
        <f t="shared" ca="1" si="2"/>
        <v>39880</v>
      </c>
      <c r="E12" s="7">
        <f t="shared" ca="1" si="2"/>
        <v>39911</v>
      </c>
      <c r="F12" s="7">
        <f t="shared" ca="1" si="2"/>
        <v>39941</v>
      </c>
      <c r="G12" s="7">
        <f t="shared" ca="1" si="2"/>
        <v>39972</v>
      </c>
      <c r="H12" s="7">
        <f t="shared" ca="1" si="2"/>
        <v>40002</v>
      </c>
      <c r="I12" s="7">
        <f t="shared" ca="1" si="2"/>
        <v>40033</v>
      </c>
      <c r="J12" s="7">
        <f t="shared" ca="1" si="2"/>
        <v>40064</v>
      </c>
      <c r="K12" s="7">
        <f t="shared" ca="1" si="2"/>
        <v>40094</v>
      </c>
      <c r="L12" s="7">
        <f t="shared" ca="1" si="2"/>
        <v>40125</v>
      </c>
      <c r="M12" s="7">
        <f t="shared" ca="1" si="2"/>
        <v>40155</v>
      </c>
      <c r="N12" s="1" t="str">
        <f t="shared" ca="1" si="0"/>
        <v/>
      </c>
      <c r="O12" s="1" t="str">
        <f t="shared" ca="1" si="1"/>
        <v/>
      </c>
      <c r="P12" s="1" t="str">
        <f t="shared" ca="1" si="1"/>
        <v/>
      </c>
      <c r="Q12" s="1" t="str">
        <f t="shared" ca="1" si="1"/>
        <v/>
      </c>
      <c r="R12" s="1" t="str">
        <f t="shared" ca="1" si="1"/>
        <v/>
      </c>
    </row>
    <row r="13" spans="1:18">
      <c r="B13" s="7">
        <f t="shared" ca="1" si="3"/>
        <v>39822</v>
      </c>
      <c r="C13" s="7">
        <f t="shared" ca="1" si="2"/>
        <v>39853</v>
      </c>
      <c r="D13" s="7">
        <f t="shared" ca="1" si="2"/>
        <v>39881</v>
      </c>
      <c r="E13" s="7">
        <f t="shared" ca="1" si="2"/>
        <v>39912</v>
      </c>
      <c r="F13" s="7">
        <f t="shared" ca="1" si="2"/>
        <v>39942</v>
      </c>
      <c r="G13" s="7">
        <f t="shared" ca="1" si="2"/>
        <v>39973</v>
      </c>
      <c r="H13" s="7">
        <f t="shared" ca="1" si="2"/>
        <v>40003</v>
      </c>
      <c r="I13" s="7">
        <f t="shared" ca="1" si="2"/>
        <v>40034</v>
      </c>
      <c r="J13" s="7">
        <f t="shared" ca="1" si="2"/>
        <v>40065</v>
      </c>
      <c r="K13" s="7">
        <f t="shared" ca="1" si="2"/>
        <v>40095</v>
      </c>
      <c r="L13" s="7">
        <f t="shared" ca="1" si="2"/>
        <v>40126</v>
      </c>
      <c r="M13" s="7">
        <f t="shared" ca="1" si="2"/>
        <v>40156</v>
      </c>
      <c r="N13" s="1" t="str">
        <f t="shared" ca="1" si="0"/>
        <v/>
      </c>
      <c r="O13" s="1" t="str">
        <f t="shared" ca="1" si="1"/>
        <v/>
      </c>
      <c r="P13" s="1" t="str">
        <f t="shared" ca="1" si="1"/>
        <v/>
      </c>
      <c r="Q13" s="1" t="str">
        <f t="shared" ca="1" si="1"/>
        <v/>
      </c>
      <c r="R13" s="1" t="str">
        <f t="shared" ca="1" si="1"/>
        <v/>
      </c>
    </row>
    <row r="14" spans="1:18">
      <c r="B14" s="7">
        <f t="shared" ca="1" si="3"/>
        <v>39823</v>
      </c>
      <c r="C14" s="7">
        <f t="shared" ca="1" si="2"/>
        <v>39854</v>
      </c>
      <c r="D14" s="7">
        <f t="shared" ca="1" si="2"/>
        <v>39882</v>
      </c>
      <c r="E14" s="7">
        <f t="shared" ca="1" si="2"/>
        <v>39913</v>
      </c>
      <c r="F14" s="7">
        <f t="shared" ca="1" si="2"/>
        <v>39943</v>
      </c>
      <c r="G14" s="7">
        <f t="shared" ca="1" si="2"/>
        <v>39974</v>
      </c>
      <c r="H14" s="7">
        <f t="shared" ca="1" si="2"/>
        <v>40004</v>
      </c>
      <c r="I14" s="7">
        <f t="shared" ca="1" si="2"/>
        <v>40035</v>
      </c>
      <c r="J14" s="7">
        <f t="shared" ca="1" si="2"/>
        <v>40066</v>
      </c>
      <c r="K14" s="7">
        <f t="shared" ca="1" si="2"/>
        <v>40096</v>
      </c>
      <c r="L14" s="7">
        <f t="shared" ca="1" si="2"/>
        <v>40127</v>
      </c>
      <c r="M14" s="7">
        <f t="shared" ca="1" si="2"/>
        <v>40157</v>
      </c>
      <c r="N14" s="1" t="str">
        <f t="shared" ca="1" si="0"/>
        <v/>
      </c>
      <c r="O14" s="1" t="str">
        <f t="shared" ca="1" si="1"/>
        <v/>
      </c>
      <c r="P14" s="1" t="str">
        <f t="shared" ca="1" si="1"/>
        <v/>
      </c>
      <c r="Q14" s="1" t="str">
        <f t="shared" ca="1" si="1"/>
        <v/>
      </c>
      <c r="R14" s="1" t="str">
        <f t="shared" ca="1" si="1"/>
        <v/>
      </c>
    </row>
    <row r="15" spans="1:18">
      <c r="B15" s="7">
        <f t="shared" ca="1" si="3"/>
        <v>39824</v>
      </c>
      <c r="C15" s="7">
        <f t="shared" ca="1" si="2"/>
        <v>39855</v>
      </c>
      <c r="D15" s="7">
        <f t="shared" ca="1" si="2"/>
        <v>39883</v>
      </c>
      <c r="E15" s="7">
        <f t="shared" ca="1" si="2"/>
        <v>39914</v>
      </c>
      <c r="F15" s="7">
        <f t="shared" ca="1" si="2"/>
        <v>39944</v>
      </c>
      <c r="G15" s="7">
        <f t="shared" ca="1" si="2"/>
        <v>39975</v>
      </c>
      <c r="H15" s="7">
        <f t="shared" ca="1" si="2"/>
        <v>40005</v>
      </c>
      <c r="I15" s="7">
        <f t="shared" ca="1" si="2"/>
        <v>40036</v>
      </c>
      <c r="J15" s="7">
        <f t="shared" ca="1" si="2"/>
        <v>40067</v>
      </c>
      <c r="K15" s="7">
        <f t="shared" ca="1" si="2"/>
        <v>40097</v>
      </c>
      <c r="L15" s="7">
        <f t="shared" ca="1" si="2"/>
        <v>40128</v>
      </c>
      <c r="M15" s="7">
        <f t="shared" ca="1" si="2"/>
        <v>40158</v>
      </c>
      <c r="N15" s="1" t="str">
        <f t="shared" ca="1" si="0"/>
        <v/>
      </c>
      <c r="O15" s="1" t="str">
        <f t="shared" ca="1" si="1"/>
        <v/>
      </c>
      <c r="P15" s="1" t="str">
        <f t="shared" ca="1" si="1"/>
        <v/>
      </c>
      <c r="Q15" s="1" t="str">
        <f t="shared" ca="1" si="1"/>
        <v/>
      </c>
      <c r="R15" s="1" t="str">
        <f t="shared" ca="1" si="1"/>
        <v/>
      </c>
    </row>
    <row r="16" spans="1:18">
      <c r="B16" s="7">
        <f t="shared" ca="1" si="3"/>
        <v>39825</v>
      </c>
      <c r="C16" s="7">
        <f t="shared" ca="1" si="2"/>
        <v>39856</v>
      </c>
      <c r="D16" s="7">
        <f t="shared" ca="1" si="2"/>
        <v>39884</v>
      </c>
      <c r="E16" s="7">
        <f t="shared" ca="1" si="2"/>
        <v>39915</v>
      </c>
      <c r="F16" s="7">
        <f t="shared" ca="1" si="2"/>
        <v>39945</v>
      </c>
      <c r="G16" s="7">
        <f t="shared" ca="1" si="2"/>
        <v>39976</v>
      </c>
      <c r="H16" s="7">
        <f t="shared" ca="1" si="2"/>
        <v>40006</v>
      </c>
      <c r="I16" s="7">
        <f t="shared" ca="1" si="2"/>
        <v>40037</v>
      </c>
      <c r="J16" s="7">
        <f t="shared" ca="1" si="2"/>
        <v>40068</v>
      </c>
      <c r="K16" s="7">
        <f t="shared" ca="1" si="2"/>
        <v>40098</v>
      </c>
      <c r="L16" s="7">
        <f t="shared" ca="1" si="2"/>
        <v>40129</v>
      </c>
      <c r="M16" s="7">
        <f t="shared" ca="1" si="2"/>
        <v>40159</v>
      </c>
      <c r="N16" s="1" t="str">
        <f t="shared" ca="1" si="0"/>
        <v/>
      </c>
      <c r="O16" s="1" t="str">
        <f t="shared" ca="1" si="1"/>
        <v/>
      </c>
      <c r="P16" s="1" t="str">
        <f t="shared" ca="1" si="1"/>
        <v/>
      </c>
      <c r="Q16" s="1" t="str">
        <f t="shared" ca="1" si="1"/>
        <v/>
      </c>
      <c r="R16" s="1" t="str">
        <f t="shared" ca="1" si="1"/>
        <v/>
      </c>
    </row>
    <row r="17" spans="2:18">
      <c r="B17" s="7">
        <f t="shared" ca="1" si="3"/>
        <v>39826</v>
      </c>
      <c r="C17" s="7">
        <f t="shared" ca="1" si="2"/>
        <v>39857</v>
      </c>
      <c r="D17" s="7">
        <f t="shared" ca="1" si="2"/>
        <v>39885</v>
      </c>
      <c r="E17" s="7">
        <f t="shared" ca="1" si="2"/>
        <v>39916</v>
      </c>
      <c r="F17" s="7">
        <f t="shared" ca="1" si="2"/>
        <v>39946</v>
      </c>
      <c r="G17" s="7">
        <f t="shared" ca="1" si="2"/>
        <v>39977</v>
      </c>
      <c r="H17" s="7">
        <f t="shared" ca="1" si="2"/>
        <v>40007</v>
      </c>
      <c r="I17" s="7">
        <f t="shared" ca="1" si="2"/>
        <v>40038</v>
      </c>
      <c r="J17" s="7">
        <f t="shared" ca="1" si="2"/>
        <v>40069</v>
      </c>
      <c r="K17" s="7">
        <f t="shared" ca="1" si="2"/>
        <v>40099</v>
      </c>
      <c r="L17" s="7">
        <f t="shared" ca="1" si="2"/>
        <v>40130</v>
      </c>
      <c r="M17" s="7">
        <f t="shared" ca="1" si="2"/>
        <v>40160</v>
      </c>
      <c r="N17" s="1" t="str">
        <f t="shared" ca="1" si="0"/>
        <v/>
      </c>
      <c r="O17" s="1" t="str">
        <f t="shared" ref="O17:Q33" ca="1" si="4">IF(MONTH(DATE($A$1,COLUMN()-1,ROW()-1))&lt;&gt;COLUMN()-1,"",DATE($A$1,COLUMN()-1,ROW()-1))</f>
        <v/>
      </c>
      <c r="P17" s="1" t="str">
        <f t="shared" ca="1" si="4"/>
        <v/>
      </c>
      <c r="Q17" s="1" t="str">
        <f t="shared" ca="1" si="4"/>
        <v/>
      </c>
      <c r="R17" s="1" t="str">
        <f t="shared" ref="R17:R42" ca="1" si="5">IF(MONTH(DATE($A$1,COLUMN()-1,ROW()-1))&lt;&gt;COLUMN()-1,"",DATE($A$1,COLUMN()-1,ROW()-1))</f>
        <v/>
      </c>
    </row>
    <row r="18" spans="2:18">
      <c r="B18" s="7">
        <f t="shared" ca="1" si="3"/>
        <v>39827</v>
      </c>
      <c r="C18" s="7">
        <f t="shared" ca="1" si="2"/>
        <v>39858</v>
      </c>
      <c r="D18" s="7">
        <f t="shared" ca="1" si="2"/>
        <v>39886</v>
      </c>
      <c r="E18" s="7">
        <f t="shared" ca="1" si="2"/>
        <v>39917</v>
      </c>
      <c r="F18" s="7">
        <f t="shared" ca="1" si="2"/>
        <v>39947</v>
      </c>
      <c r="G18" s="7">
        <f t="shared" ca="1" si="2"/>
        <v>39978</v>
      </c>
      <c r="H18" s="7">
        <f t="shared" ca="1" si="2"/>
        <v>40008</v>
      </c>
      <c r="I18" s="7">
        <f t="shared" ca="1" si="2"/>
        <v>40039</v>
      </c>
      <c r="J18" s="7">
        <f t="shared" ca="1" si="2"/>
        <v>40070</v>
      </c>
      <c r="K18" s="7">
        <f t="shared" ca="1" si="2"/>
        <v>40100</v>
      </c>
      <c r="L18" s="7">
        <f t="shared" ca="1" si="2"/>
        <v>40131</v>
      </c>
      <c r="M18" s="7">
        <f t="shared" ca="1" si="2"/>
        <v>40161</v>
      </c>
      <c r="N18" s="1" t="str">
        <f t="shared" ca="1" si="0"/>
        <v/>
      </c>
      <c r="O18" s="1" t="str">
        <f t="shared" ca="1" si="4"/>
        <v/>
      </c>
      <c r="P18" s="1" t="str">
        <f t="shared" ca="1" si="4"/>
        <v/>
      </c>
      <c r="Q18" s="1" t="str">
        <f t="shared" ca="1" si="4"/>
        <v/>
      </c>
      <c r="R18" s="1" t="str">
        <f t="shared" ca="1" si="5"/>
        <v/>
      </c>
    </row>
    <row r="19" spans="2:18">
      <c r="B19" s="7">
        <f t="shared" ca="1" si="3"/>
        <v>39828</v>
      </c>
      <c r="C19" s="7">
        <f t="shared" ca="1" si="2"/>
        <v>39859</v>
      </c>
      <c r="D19" s="7">
        <f t="shared" ca="1" si="2"/>
        <v>39887</v>
      </c>
      <c r="E19" s="7">
        <f t="shared" ca="1" si="2"/>
        <v>39918</v>
      </c>
      <c r="F19" s="7">
        <f t="shared" ca="1" si="2"/>
        <v>39948</v>
      </c>
      <c r="G19" s="7">
        <f t="shared" ca="1" si="2"/>
        <v>39979</v>
      </c>
      <c r="H19" s="7">
        <f t="shared" ca="1" si="2"/>
        <v>40009</v>
      </c>
      <c r="I19" s="7">
        <f t="shared" ca="1" si="2"/>
        <v>40040</v>
      </c>
      <c r="J19" s="7">
        <f t="shared" ca="1" si="2"/>
        <v>40071</v>
      </c>
      <c r="K19" s="7">
        <f t="shared" ca="1" si="2"/>
        <v>40101</v>
      </c>
      <c r="L19" s="7">
        <f t="shared" ca="1" si="2"/>
        <v>40132</v>
      </c>
      <c r="M19" s="7">
        <f t="shared" ca="1" si="2"/>
        <v>40162</v>
      </c>
      <c r="N19" s="1" t="str">
        <f t="shared" ca="1" si="0"/>
        <v/>
      </c>
      <c r="O19" s="1" t="str">
        <f t="shared" ca="1" si="4"/>
        <v/>
      </c>
      <c r="P19" s="1" t="str">
        <f t="shared" ca="1" si="4"/>
        <v/>
      </c>
      <c r="Q19" s="1" t="str">
        <f t="shared" ca="1" si="4"/>
        <v/>
      </c>
      <c r="R19" s="1" t="str">
        <f t="shared" ca="1" si="5"/>
        <v/>
      </c>
    </row>
    <row r="20" spans="2:18">
      <c r="B20" s="7">
        <f t="shared" ca="1" si="3"/>
        <v>39829</v>
      </c>
      <c r="C20" s="7">
        <f t="shared" ca="1" si="2"/>
        <v>39860</v>
      </c>
      <c r="D20" s="7">
        <f t="shared" ca="1" si="2"/>
        <v>39888</v>
      </c>
      <c r="E20" s="7">
        <f t="shared" ca="1" si="2"/>
        <v>39919</v>
      </c>
      <c r="F20" s="7">
        <f t="shared" ca="1" si="2"/>
        <v>39949</v>
      </c>
      <c r="G20" s="7">
        <f t="shared" ca="1" si="2"/>
        <v>39980</v>
      </c>
      <c r="H20" s="7">
        <f t="shared" ca="1" si="2"/>
        <v>40010</v>
      </c>
      <c r="I20" s="7">
        <f t="shared" ca="1" si="2"/>
        <v>40041</v>
      </c>
      <c r="J20" s="7">
        <f t="shared" ca="1" si="2"/>
        <v>40072</v>
      </c>
      <c r="K20" s="7">
        <f t="shared" ca="1" si="2"/>
        <v>40102</v>
      </c>
      <c r="L20" s="7">
        <f t="shared" ca="1" si="2"/>
        <v>40133</v>
      </c>
      <c r="M20" s="7">
        <f t="shared" ca="1" si="2"/>
        <v>40163</v>
      </c>
      <c r="N20" s="1" t="str">
        <f t="shared" ca="1" si="0"/>
        <v/>
      </c>
      <c r="O20" s="1" t="str">
        <f t="shared" ca="1" si="4"/>
        <v/>
      </c>
      <c r="P20" s="1" t="str">
        <f t="shared" ca="1" si="4"/>
        <v/>
      </c>
      <c r="Q20" s="1" t="str">
        <f t="shared" ca="1" si="4"/>
        <v/>
      </c>
      <c r="R20" s="1" t="str">
        <f t="shared" ca="1" si="5"/>
        <v/>
      </c>
    </row>
    <row r="21" spans="2:18">
      <c r="B21" s="7">
        <f t="shared" ca="1" si="3"/>
        <v>39830</v>
      </c>
      <c r="C21" s="7">
        <f t="shared" ca="1" si="3"/>
        <v>39861</v>
      </c>
      <c r="D21" s="7">
        <f t="shared" ca="1" si="3"/>
        <v>39889</v>
      </c>
      <c r="E21" s="7">
        <f t="shared" ca="1" si="3"/>
        <v>39920</v>
      </c>
      <c r="F21" s="7">
        <f t="shared" ca="1" si="3"/>
        <v>39950</v>
      </c>
      <c r="G21" s="7">
        <f t="shared" ca="1" si="3"/>
        <v>39981</v>
      </c>
      <c r="H21" s="7">
        <f t="shared" ca="1" si="3"/>
        <v>40011</v>
      </c>
      <c r="I21" s="7">
        <f t="shared" ca="1" si="3"/>
        <v>40042</v>
      </c>
      <c r="J21" s="7">
        <f t="shared" ca="1" si="3"/>
        <v>40073</v>
      </c>
      <c r="K21" s="7">
        <f t="shared" ca="1" si="3"/>
        <v>40103</v>
      </c>
      <c r="L21" s="7">
        <f t="shared" ca="1" si="3"/>
        <v>40134</v>
      </c>
      <c r="M21" s="7">
        <f t="shared" ca="1" si="3"/>
        <v>40164</v>
      </c>
      <c r="N21" s="1" t="str">
        <f t="shared" ca="1" si="0"/>
        <v/>
      </c>
      <c r="O21" s="1" t="str">
        <f t="shared" ca="1" si="4"/>
        <v/>
      </c>
      <c r="P21" s="1" t="str">
        <f t="shared" ca="1" si="4"/>
        <v/>
      </c>
      <c r="Q21" s="1" t="str">
        <f t="shared" ca="1" si="4"/>
        <v/>
      </c>
      <c r="R21" s="1" t="str">
        <f t="shared" ca="1" si="5"/>
        <v/>
      </c>
    </row>
    <row r="22" spans="2:18">
      <c r="B22" s="7">
        <f t="shared" ca="1" si="3"/>
        <v>39831</v>
      </c>
      <c r="C22" s="7">
        <f t="shared" ca="1" si="3"/>
        <v>39862</v>
      </c>
      <c r="D22" s="7">
        <f t="shared" ca="1" si="3"/>
        <v>39890</v>
      </c>
      <c r="E22" s="7">
        <f t="shared" ca="1" si="3"/>
        <v>39921</v>
      </c>
      <c r="F22" s="7">
        <f t="shared" ca="1" si="3"/>
        <v>39951</v>
      </c>
      <c r="G22" s="7">
        <f t="shared" ca="1" si="3"/>
        <v>39982</v>
      </c>
      <c r="H22" s="7">
        <f t="shared" ca="1" si="3"/>
        <v>40012</v>
      </c>
      <c r="I22" s="7">
        <f t="shared" ca="1" si="3"/>
        <v>40043</v>
      </c>
      <c r="J22" s="7">
        <f t="shared" ca="1" si="3"/>
        <v>40074</v>
      </c>
      <c r="K22" s="7">
        <f t="shared" ca="1" si="3"/>
        <v>40104</v>
      </c>
      <c r="L22" s="7">
        <f t="shared" ca="1" si="3"/>
        <v>40135</v>
      </c>
      <c r="M22" s="7">
        <f t="shared" ca="1" si="3"/>
        <v>40165</v>
      </c>
      <c r="N22" s="1" t="str">
        <f t="shared" ca="1" si="0"/>
        <v/>
      </c>
      <c r="O22" s="1" t="str">
        <f t="shared" ca="1" si="4"/>
        <v/>
      </c>
      <c r="P22" s="1" t="str">
        <f t="shared" ca="1" si="4"/>
        <v/>
      </c>
      <c r="Q22" s="1" t="str">
        <f t="shared" ca="1" si="4"/>
        <v/>
      </c>
      <c r="R22" s="1" t="str">
        <f t="shared" ca="1" si="5"/>
        <v/>
      </c>
    </row>
    <row r="23" spans="2:18">
      <c r="B23" s="7">
        <f t="shared" ca="1" si="3"/>
        <v>39832</v>
      </c>
      <c r="C23" s="7">
        <f t="shared" ca="1" si="3"/>
        <v>39863</v>
      </c>
      <c r="D23" s="7">
        <f t="shared" ca="1" si="3"/>
        <v>39891</v>
      </c>
      <c r="E23" s="7">
        <f t="shared" ca="1" si="3"/>
        <v>39922</v>
      </c>
      <c r="F23" s="7">
        <f t="shared" ca="1" si="3"/>
        <v>39952</v>
      </c>
      <c r="G23" s="7">
        <f t="shared" ca="1" si="3"/>
        <v>39983</v>
      </c>
      <c r="H23" s="7">
        <f t="shared" ca="1" si="3"/>
        <v>40013</v>
      </c>
      <c r="I23" s="7">
        <f t="shared" ca="1" si="3"/>
        <v>40044</v>
      </c>
      <c r="J23" s="7">
        <f t="shared" ca="1" si="3"/>
        <v>40075</v>
      </c>
      <c r="K23" s="7">
        <f t="shared" ca="1" si="3"/>
        <v>40105</v>
      </c>
      <c r="L23" s="7">
        <f t="shared" ca="1" si="3"/>
        <v>40136</v>
      </c>
      <c r="M23" s="7">
        <f t="shared" ca="1" si="3"/>
        <v>40166</v>
      </c>
      <c r="N23" s="1" t="str">
        <f t="shared" ca="1" si="0"/>
        <v/>
      </c>
      <c r="O23" s="1" t="str">
        <f t="shared" ca="1" si="4"/>
        <v/>
      </c>
      <c r="P23" s="1" t="str">
        <f t="shared" ca="1" si="4"/>
        <v/>
      </c>
      <c r="Q23" s="1" t="str">
        <f t="shared" ca="1" si="4"/>
        <v/>
      </c>
      <c r="R23" s="1" t="str">
        <f t="shared" ca="1" si="5"/>
        <v/>
      </c>
    </row>
    <row r="24" spans="2:18">
      <c r="B24" s="7">
        <f t="shared" ca="1" si="3"/>
        <v>39833</v>
      </c>
      <c r="C24" s="7">
        <f t="shared" ca="1" si="3"/>
        <v>39864</v>
      </c>
      <c r="D24" s="7">
        <f t="shared" ca="1" si="3"/>
        <v>39892</v>
      </c>
      <c r="E24" s="7">
        <f t="shared" ca="1" si="3"/>
        <v>39923</v>
      </c>
      <c r="F24" s="7">
        <f t="shared" ca="1" si="3"/>
        <v>39953</v>
      </c>
      <c r="G24" s="7">
        <f t="shared" ca="1" si="3"/>
        <v>39984</v>
      </c>
      <c r="H24" s="7">
        <f t="shared" ca="1" si="3"/>
        <v>40014</v>
      </c>
      <c r="I24" s="7">
        <f t="shared" ca="1" si="3"/>
        <v>40045</v>
      </c>
      <c r="J24" s="7">
        <f t="shared" ca="1" si="3"/>
        <v>40076</v>
      </c>
      <c r="K24" s="7">
        <f t="shared" ca="1" si="3"/>
        <v>40106</v>
      </c>
      <c r="L24" s="7">
        <f t="shared" ca="1" si="3"/>
        <v>40137</v>
      </c>
      <c r="M24" s="7">
        <f t="shared" ca="1" si="3"/>
        <v>40167</v>
      </c>
      <c r="N24" s="1" t="str">
        <f t="shared" ca="1" si="0"/>
        <v/>
      </c>
      <c r="O24" s="1" t="str">
        <f t="shared" ca="1" si="4"/>
        <v/>
      </c>
      <c r="P24" s="1" t="str">
        <f t="shared" ca="1" si="4"/>
        <v/>
      </c>
      <c r="Q24" s="1" t="str">
        <f t="shared" ca="1" si="4"/>
        <v/>
      </c>
      <c r="R24" s="1" t="str">
        <f t="shared" ca="1" si="5"/>
        <v/>
      </c>
    </row>
    <row r="25" spans="2:18">
      <c r="B25" s="7">
        <f t="shared" ca="1" si="3"/>
        <v>39834</v>
      </c>
      <c r="C25" s="7">
        <f t="shared" ca="1" si="3"/>
        <v>39865</v>
      </c>
      <c r="D25" s="7">
        <f t="shared" ca="1" si="3"/>
        <v>39893</v>
      </c>
      <c r="E25" s="7">
        <f t="shared" ca="1" si="3"/>
        <v>39924</v>
      </c>
      <c r="F25" s="7">
        <f t="shared" ca="1" si="3"/>
        <v>39954</v>
      </c>
      <c r="G25" s="7">
        <f t="shared" ca="1" si="3"/>
        <v>39985</v>
      </c>
      <c r="H25" s="7">
        <f t="shared" ca="1" si="3"/>
        <v>40015</v>
      </c>
      <c r="I25" s="7">
        <f t="shared" ca="1" si="3"/>
        <v>40046</v>
      </c>
      <c r="J25" s="7">
        <f t="shared" ca="1" si="3"/>
        <v>40077</v>
      </c>
      <c r="K25" s="7">
        <f t="shared" ca="1" si="3"/>
        <v>40107</v>
      </c>
      <c r="L25" s="7">
        <f t="shared" ca="1" si="3"/>
        <v>40138</v>
      </c>
      <c r="M25" s="7">
        <f t="shared" ca="1" si="3"/>
        <v>40168</v>
      </c>
      <c r="N25" s="1" t="str">
        <f t="shared" ca="1" si="0"/>
        <v/>
      </c>
      <c r="O25" s="1" t="str">
        <f t="shared" ca="1" si="4"/>
        <v/>
      </c>
      <c r="P25" s="1" t="str">
        <f t="shared" ca="1" si="4"/>
        <v/>
      </c>
      <c r="Q25" s="1" t="str">
        <f t="shared" ca="1" si="4"/>
        <v/>
      </c>
      <c r="R25" s="1" t="str">
        <f t="shared" ca="1" si="5"/>
        <v/>
      </c>
    </row>
    <row r="26" spans="2:18">
      <c r="B26" s="7">
        <f t="shared" ca="1" si="3"/>
        <v>39835</v>
      </c>
      <c r="C26" s="7">
        <f t="shared" ca="1" si="3"/>
        <v>39866</v>
      </c>
      <c r="D26" s="7">
        <f t="shared" ca="1" si="3"/>
        <v>39894</v>
      </c>
      <c r="E26" s="7">
        <f t="shared" ca="1" si="3"/>
        <v>39925</v>
      </c>
      <c r="F26" s="7">
        <f t="shared" ca="1" si="3"/>
        <v>39955</v>
      </c>
      <c r="G26" s="7">
        <f t="shared" ca="1" si="3"/>
        <v>39986</v>
      </c>
      <c r="H26" s="7">
        <f t="shared" ca="1" si="3"/>
        <v>40016</v>
      </c>
      <c r="I26" s="7">
        <f t="shared" ca="1" si="3"/>
        <v>40047</v>
      </c>
      <c r="J26" s="7">
        <f t="shared" ca="1" si="3"/>
        <v>40078</v>
      </c>
      <c r="K26" s="7">
        <f t="shared" ca="1" si="3"/>
        <v>40108</v>
      </c>
      <c r="L26" s="7">
        <f t="shared" ca="1" si="3"/>
        <v>40139</v>
      </c>
      <c r="M26" s="7">
        <f t="shared" ca="1" si="3"/>
        <v>40169</v>
      </c>
      <c r="N26" s="1" t="str">
        <f t="shared" ca="1" si="0"/>
        <v/>
      </c>
      <c r="O26" s="1" t="str">
        <f t="shared" ca="1" si="4"/>
        <v/>
      </c>
      <c r="P26" s="1" t="str">
        <f t="shared" ca="1" si="4"/>
        <v/>
      </c>
      <c r="Q26" s="1" t="str">
        <f t="shared" ca="1" si="4"/>
        <v/>
      </c>
      <c r="R26" s="1" t="str">
        <f t="shared" ca="1" si="5"/>
        <v/>
      </c>
    </row>
    <row r="27" spans="2:18">
      <c r="B27" s="7">
        <f t="shared" ca="1" si="3"/>
        <v>39836</v>
      </c>
      <c r="C27" s="7">
        <f t="shared" ca="1" si="3"/>
        <v>39867</v>
      </c>
      <c r="D27" s="7">
        <f t="shared" ca="1" si="3"/>
        <v>39895</v>
      </c>
      <c r="E27" s="7">
        <f t="shared" ca="1" si="3"/>
        <v>39926</v>
      </c>
      <c r="F27" s="7">
        <f t="shared" ca="1" si="3"/>
        <v>39956</v>
      </c>
      <c r="G27" s="7">
        <f t="shared" ca="1" si="3"/>
        <v>39987</v>
      </c>
      <c r="H27" s="7">
        <f t="shared" ca="1" si="3"/>
        <v>40017</v>
      </c>
      <c r="I27" s="7">
        <f t="shared" ca="1" si="3"/>
        <v>40048</v>
      </c>
      <c r="J27" s="7">
        <f t="shared" ca="1" si="3"/>
        <v>40079</v>
      </c>
      <c r="K27" s="7">
        <f t="shared" ca="1" si="3"/>
        <v>40109</v>
      </c>
      <c r="L27" s="7">
        <f t="shared" ca="1" si="3"/>
        <v>40140</v>
      </c>
      <c r="M27" s="7">
        <f t="shared" ca="1" si="3"/>
        <v>40170</v>
      </c>
      <c r="N27" s="1" t="str">
        <f t="shared" ca="1" si="0"/>
        <v/>
      </c>
      <c r="O27" s="1" t="str">
        <f t="shared" ca="1" si="4"/>
        <v/>
      </c>
      <c r="P27" s="1" t="str">
        <f t="shared" ca="1" si="4"/>
        <v/>
      </c>
      <c r="Q27" s="1" t="str">
        <f t="shared" ca="1" si="4"/>
        <v/>
      </c>
      <c r="R27" s="1" t="str">
        <f t="shared" ca="1" si="5"/>
        <v/>
      </c>
    </row>
    <row r="28" spans="2:18">
      <c r="B28" s="7">
        <f t="shared" ca="1" si="3"/>
        <v>39837</v>
      </c>
      <c r="C28" s="7">
        <f t="shared" ca="1" si="3"/>
        <v>39868</v>
      </c>
      <c r="D28" s="7">
        <f t="shared" ca="1" si="3"/>
        <v>39896</v>
      </c>
      <c r="E28" s="7">
        <f t="shared" ca="1" si="3"/>
        <v>39927</v>
      </c>
      <c r="F28" s="7">
        <f t="shared" ca="1" si="3"/>
        <v>39957</v>
      </c>
      <c r="G28" s="7">
        <f t="shared" ca="1" si="3"/>
        <v>39988</v>
      </c>
      <c r="H28" s="7">
        <f t="shared" ca="1" si="3"/>
        <v>40018</v>
      </c>
      <c r="I28" s="7">
        <f t="shared" ca="1" si="3"/>
        <v>40049</v>
      </c>
      <c r="J28" s="7">
        <f t="shared" ca="1" si="3"/>
        <v>40080</v>
      </c>
      <c r="K28" s="7">
        <f t="shared" ca="1" si="3"/>
        <v>40110</v>
      </c>
      <c r="L28" s="7">
        <f t="shared" ca="1" si="3"/>
        <v>40141</v>
      </c>
      <c r="M28" s="7">
        <f t="shared" ca="1" si="3"/>
        <v>40171</v>
      </c>
      <c r="N28" s="1" t="str">
        <f t="shared" ca="1" si="0"/>
        <v/>
      </c>
      <c r="O28" s="1" t="str">
        <f t="shared" ca="1" si="4"/>
        <v/>
      </c>
      <c r="P28" s="1" t="str">
        <f t="shared" ca="1" si="4"/>
        <v/>
      </c>
      <c r="Q28" s="1" t="str">
        <f t="shared" ca="1" si="4"/>
        <v/>
      </c>
      <c r="R28" s="1" t="str">
        <f t="shared" ca="1" si="5"/>
        <v/>
      </c>
    </row>
    <row r="29" spans="2:18">
      <c r="B29" s="7">
        <f t="shared" ca="1" si="3"/>
        <v>39838</v>
      </c>
      <c r="C29" s="7">
        <f t="shared" ca="1" si="3"/>
        <v>39869</v>
      </c>
      <c r="D29" s="7">
        <f t="shared" ca="1" si="3"/>
        <v>39897</v>
      </c>
      <c r="E29" s="7">
        <f t="shared" ca="1" si="3"/>
        <v>39928</v>
      </c>
      <c r="F29" s="7">
        <f t="shared" ca="1" si="3"/>
        <v>39958</v>
      </c>
      <c r="G29" s="7">
        <f t="shared" ca="1" si="3"/>
        <v>39989</v>
      </c>
      <c r="H29" s="7">
        <f t="shared" ca="1" si="3"/>
        <v>40019</v>
      </c>
      <c r="I29" s="7">
        <f t="shared" ca="1" si="3"/>
        <v>40050</v>
      </c>
      <c r="J29" s="7">
        <f t="shared" ca="1" si="3"/>
        <v>40081</v>
      </c>
      <c r="K29" s="7">
        <f t="shared" ca="1" si="3"/>
        <v>40111</v>
      </c>
      <c r="L29" s="7">
        <f t="shared" ca="1" si="3"/>
        <v>40142</v>
      </c>
      <c r="M29" s="7">
        <f t="shared" ca="1" si="3"/>
        <v>40172</v>
      </c>
      <c r="N29" s="1" t="str">
        <f t="shared" ca="1" si="0"/>
        <v/>
      </c>
      <c r="O29" s="1" t="str">
        <f t="shared" ca="1" si="4"/>
        <v/>
      </c>
      <c r="P29" s="1" t="str">
        <f t="shared" ca="1" si="4"/>
        <v/>
      </c>
      <c r="Q29" s="1" t="str">
        <f t="shared" ca="1" si="4"/>
        <v/>
      </c>
      <c r="R29" s="1" t="str">
        <f t="shared" ca="1" si="5"/>
        <v/>
      </c>
    </row>
    <row r="30" spans="2:18">
      <c r="B30" s="7">
        <f t="shared" ca="1" si="3"/>
        <v>39839</v>
      </c>
      <c r="C30" s="7">
        <f t="shared" ca="1" si="3"/>
        <v>39870</v>
      </c>
      <c r="D30" s="7">
        <f t="shared" ca="1" si="3"/>
        <v>39898</v>
      </c>
      <c r="E30" s="7">
        <f t="shared" ca="1" si="3"/>
        <v>39929</v>
      </c>
      <c r="F30" s="7">
        <f t="shared" ca="1" si="3"/>
        <v>39959</v>
      </c>
      <c r="G30" s="7">
        <f t="shared" ca="1" si="3"/>
        <v>39990</v>
      </c>
      <c r="H30" s="7">
        <f t="shared" ca="1" si="3"/>
        <v>40020</v>
      </c>
      <c r="I30" s="7">
        <f t="shared" ca="1" si="3"/>
        <v>40051</v>
      </c>
      <c r="J30" s="7">
        <f t="shared" ca="1" si="3"/>
        <v>40082</v>
      </c>
      <c r="K30" s="7">
        <f t="shared" ca="1" si="3"/>
        <v>40112</v>
      </c>
      <c r="L30" s="7">
        <f t="shared" ca="1" si="3"/>
        <v>40143</v>
      </c>
      <c r="M30" s="7">
        <f t="shared" ca="1" si="3"/>
        <v>40173</v>
      </c>
      <c r="N30" s="1" t="str">
        <f t="shared" ca="1" si="0"/>
        <v/>
      </c>
      <c r="O30" s="1" t="str">
        <f t="shared" ca="1" si="4"/>
        <v/>
      </c>
      <c r="P30" s="1" t="str">
        <f t="shared" ca="1" si="4"/>
        <v/>
      </c>
      <c r="Q30" s="1" t="str">
        <f t="shared" ca="1" si="4"/>
        <v/>
      </c>
      <c r="R30" s="1" t="str">
        <f t="shared" ca="1" si="5"/>
        <v/>
      </c>
    </row>
    <row r="31" spans="2:18">
      <c r="B31" s="7">
        <f t="shared" ca="1" si="3"/>
        <v>39840</v>
      </c>
      <c r="C31" s="7">
        <f t="shared" ca="1" si="3"/>
        <v>39871</v>
      </c>
      <c r="D31" s="7">
        <f t="shared" ca="1" si="3"/>
        <v>39899</v>
      </c>
      <c r="E31" s="7">
        <f t="shared" ca="1" si="3"/>
        <v>39930</v>
      </c>
      <c r="F31" s="7">
        <f t="shared" ca="1" si="3"/>
        <v>39960</v>
      </c>
      <c r="G31" s="7">
        <f t="shared" ca="1" si="3"/>
        <v>39991</v>
      </c>
      <c r="H31" s="7">
        <f t="shared" ca="1" si="3"/>
        <v>40021</v>
      </c>
      <c r="I31" s="7">
        <f t="shared" ca="1" si="3"/>
        <v>40052</v>
      </c>
      <c r="J31" s="7">
        <f t="shared" ca="1" si="3"/>
        <v>40083</v>
      </c>
      <c r="K31" s="7">
        <f t="shared" ca="1" si="3"/>
        <v>40113</v>
      </c>
      <c r="L31" s="7">
        <f t="shared" ca="1" si="3"/>
        <v>40144</v>
      </c>
      <c r="M31" s="7">
        <f t="shared" ca="1" si="3"/>
        <v>40174</v>
      </c>
      <c r="N31" s="1" t="str">
        <f t="shared" ca="1" si="0"/>
        <v/>
      </c>
      <c r="O31" s="1" t="str">
        <f t="shared" ca="1" si="4"/>
        <v/>
      </c>
      <c r="P31" s="1" t="str">
        <f t="shared" ca="1" si="4"/>
        <v/>
      </c>
      <c r="Q31" s="1" t="str">
        <f t="shared" ca="1" si="4"/>
        <v/>
      </c>
      <c r="R31" s="1" t="str">
        <f t="shared" ca="1" si="5"/>
        <v/>
      </c>
    </row>
    <row r="32" spans="2:18">
      <c r="B32" s="7">
        <f t="shared" ca="1" si="3"/>
        <v>39841</v>
      </c>
      <c r="C32" s="7">
        <f t="shared" ca="1" si="3"/>
        <v>39872</v>
      </c>
      <c r="D32" s="7">
        <f t="shared" ca="1" si="3"/>
        <v>39900</v>
      </c>
      <c r="E32" s="7">
        <f t="shared" ca="1" si="3"/>
        <v>39931</v>
      </c>
      <c r="F32" s="7">
        <f t="shared" ca="1" si="3"/>
        <v>39961</v>
      </c>
      <c r="G32" s="7">
        <f t="shared" ca="1" si="3"/>
        <v>39992</v>
      </c>
      <c r="H32" s="7">
        <f t="shared" ca="1" si="3"/>
        <v>40022</v>
      </c>
      <c r="I32" s="7">
        <f t="shared" ca="1" si="3"/>
        <v>40053</v>
      </c>
      <c r="J32" s="7">
        <f t="shared" ca="1" si="3"/>
        <v>40084</v>
      </c>
      <c r="K32" s="7">
        <f t="shared" ca="1" si="3"/>
        <v>40114</v>
      </c>
      <c r="L32" s="7">
        <f t="shared" ca="1" si="3"/>
        <v>40145</v>
      </c>
      <c r="M32" s="7">
        <f t="shared" ca="1" si="3"/>
        <v>40175</v>
      </c>
      <c r="N32" s="1" t="str">
        <f t="shared" ca="1" si="0"/>
        <v/>
      </c>
      <c r="O32" s="1" t="str">
        <f t="shared" ca="1" si="4"/>
        <v/>
      </c>
      <c r="P32" s="1" t="str">
        <f t="shared" ca="1" si="4"/>
        <v/>
      </c>
      <c r="Q32" s="1" t="str">
        <f t="shared" ca="1" si="4"/>
        <v/>
      </c>
      <c r="R32" s="1" t="str">
        <f t="shared" ca="1" si="5"/>
        <v/>
      </c>
    </row>
    <row r="33" spans="2:18">
      <c r="B33" s="7">
        <f t="shared" ca="1" si="3"/>
        <v>39842</v>
      </c>
      <c r="C33" s="7" t="str">
        <f t="shared" ca="1" si="3"/>
        <v/>
      </c>
      <c r="D33" s="7">
        <f t="shared" ca="1" si="3"/>
        <v>39901</v>
      </c>
      <c r="E33" s="7">
        <f t="shared" ca="1" si="3"/>
        <v>39932</v>
      </c>
      <c r="F33" s="7">
        <f t="shared" ca="1" si="3"/>
        <v>39962</v>
      </c>
      <c r="G33" s="7">
        <f t="shared" ca="1" si="3"/>
        <v>39993</v>
      </c>
      <c r="H33" s="7">
        <f t="shared" ca="1" si="3"/>
        <v>40023</v>
      </c>
      <c r="I33" s="7">
        <f t="shared" ca="1" si="3"/>
        <v>40054</v>
      </c>
      <c r="J33" s="7">
        <f t="shared" ca="1" si="3"/>
        <v>40085</v>
      </c>
      <c r="K33" s="7">
        <f t="shared" ca="1" si="3"/>
        <v>40115</v>
      </c>
      <c r="L33" s="7">
        <f t="shared" ca="1" si="3"/>
        <v>40146</v>
      </c>
      <c r="M33" s="7">
        <f t="shared" ca="1" si="3"/>
        <v>40176</v>
      </c>
      <c r="N33" s="1" t="str">
        <f t="shared" ca="1" si="0"/>
        <v/>
      </c>
      <c r="O33" s="1" t="str">
        <f t="shared" ca="1" si="4"/>
        <v/>
      </c>
      <c r="P33" s="1" t="str">
        <f t="shared" ca="1" si="4"/>
        <v/>
      </c>
      <c r="Q33" s="1" t="str">
        <f t="shared" ca="1" si="4"/>
        <v/>
      </c>
      <c r="R33" s="1" t="str">
        <f t="shared" ca="1" si="5"/>
        <v/>
      </c>
    </row>
    <row r="34" spans="2:18">
      <c r="B34" s="7">
        <f t="shared" ca="1" si="3"/>
        <v>39843</v>
      </c>
      <c r="C34" s="7" t="str">
        <f t="shared" ca="1" si="3"/>
        <v/>
      </c>
      <c r="D34" s="7">
        <f t="shared" ca="1" si="3"/>
        <v>39902</v>
      </c>
      <c r="E34" s="7">
        <f t="shared" ca="1" si="3"/>
        <v>39933</v>
      </c>
      <c r="F34" s="7">
        <f t="shared" ca="1" si="3"/>
        <v>39963</v>
      </c>
      <c r="G34" s="7">
        <f t="shared" ca="1" si="3"/>
        <v>39994</v>
      </c>
      <c r="H34" s="7">
        <f t="shared" ca="1" si="3"/>
        <v>40024</v>
      </c>
      <c r="I34" s="7">
        <f t="shared" ca="1" si="3"/>
        <v>40055</v>
      </c>
      <c r="J34" s="7">
        <f t="shared" ca="1" si="3"/>
        <v>40086</v>
      </c>
      <c r="K34" s="7">
        <f t="shared" ca="1" si="3"/>
        <v>40116</v>
      </c>
      <c r="L34" s="7">
        <f t="shared" ca="1" si="3"/>
        <v>40147</v>
      </c>
      <c r="M34" s="7">
        <f t="shared" ca="1" si="3"/>
        <v>40177</v>
      </c>
      <c r="N34" s="1" t="str">
        <f t="shared" ca="1" si="0"/>
        <v/>
      </c>
      <c r="O34" s="1" t="str">
        <f ca="1">IF(MONTH(DATE($A$1,COLUMN()-1,ROW()-1))&lt;&gt;COLUMN()-1,"",DATE($A$1,COLUMN()-1,ROW()-1))</f>
        <v/>
      </c>
      <c r="P34" s="1" t="str">
        <f ca="1">IF(MONTH(DATE($A$1,COLUMN()-1,ROW()-1))&lt;&gt;COLUMN()-1,"",DATE($A$1,COLUMN()-1,ROW()-1))</f>
        <v/>
      </c>
      <c r="Q34" s="1" t="str">
        <f t="shared" ref="Q34:Q42" ca="1" si="6">IF(MONTH(DATE($A$1,COLUMN()-1,ROW()-1))&lt;&gt;COLUMN()-1,"",DATE($A$1,COLUMN()-1,ROW()-1))</f>
        <v/>
      </c>
      <c r="R34" s="1" t="str">
        <f t="shared" ca="1" si="5"/>
        <v/>
      </c>
    </row>
    <row r="35" spans="2:18">
      <c r="B35" s="7">
        <f t="shared" ca="1" si="3"/>
        <v>39844</v>
      </c>
      <c r="C35" s="7" t="str">
        <f t="shared" ca="1" si="3"/>
        <v/>
      </c>
      <c r="D35" s="7">
        <f t="shared" ca="1" si="3"/>
        <v>39903</v>
      </c>
      <c r="E35" s="7" t="str">
        <f t="shared" ca="1" si="3"/>
        <v/>
      </c>
      <c r="F35" s="7">
        <f t="shared" ca="1" si="3"/>
        <v>39964</v>
      </c>
      <c r="G35" s="7" t="str">
        <f t="shared" ca="1" si="3"/>
        <v/>
      </c>
      <c r="H35" s="7">
        <f t="shared" ca="1" si="3"/>
        <v>40025</v>
      </c>
      <c r="I35" s="7">
        <f t="shared" ca="1" si="3"/>
        <v>40056</v>
      </c>
      <c r="J35" s="7" t="str">
        <f t="shared" ca="1" si="3"/>
        <v/>
      </c>
      <c r="K35" s="7">
        <f t="shared" ca="1" si="3"/>
        <v>40117</v>
      </c>
      <c r="L35" s="7" t="str">
        <f t="shared" ca="1" si="3"/>
        <v/>
      </c>
      <c r="M35" s="7">
        <f t="shared" ca="1" si="3"/>
        <v>40178</v>
      </c>
      <c r="N35" s="1" t="str">
        <f t="shared" ca="1" si="0"/>
        <v/>
      </c>
      <c r="O35" s="1" t="str">
        <f t="shared" ref="B35:P42" ca="1" si="7">IF(MONTH(DATE($A$1,COLUMN()-1,ROW()-1))&lt;&gt;COLUMN()-1,"",DATE($A$1,COLUMN()-1,ROW()-1))</f>
        <v/>
      </c>
      <c r="P35" s="1" t="str">
        <f t="shared" ca="1" si="7"/>
        <v/>
      </c>
      <c r="Q35" s="1" t="str">
        <f t="shared" ca="1" si="6"/>
        <v/>
      </c>
      <c r="R35" s="1" t="str">
        <f t="shared" ca="1" si="5"/>
        <v/>
      </c>
    </row>
    <row r="36" spans="2:18">
      <c r="B36" s="1" t="str">
        <f t="shared" ref="B36:G36" ca="1" si="8">IF(MONTH(DATE($A$1,COLUMN()-1,ROW()-1))&lt;&gt;COLUMN()-1,"",DATE($A$1,COLUMN()-1,ROW()-1))</f>
        <v/>
      </c>
      <c r="C36" s="1" t="str">
        <f t="shared" ca="1" si="8"/>
        <v/>
      </c>
      <c r="D36" s="1" t="str">
        <f t="shared" ca="1" si="8"/>
        <v/>
      </c>
      <c r="E36" s="1" t="str">
        <f t="shared" ca="1" si="8"/>
        <v/>
      </c>
      <c r="F36" s="1" t="str">
        <f t="shared" ca="1" si="8"/>
        <v/>
      </c>
      <c r="G36" s="1" t="str">
        <f t="shared" ca="1" si="8"/>
        <v/>
      </c>
      <c r="H36" s="1" t="str">
        <f t="shared" ref="C36:N38" ca="1" si="9">IF(MONTH(DATE($A$1,COLUMN()-1,ROW()-1))&lt;&gt;COLUMN()-1,"",DATE($A$1,COLUMN()-1,ROW()-1))</f>
        <v/>
      </c>
      <c r="I36" s="1" t="str">
        <f t="shared" ca="1" si="9"/>
        <v/>
      </c>
      <c r="J36" s="1" t="str">
        <f t="shared" ca="1" si="9"/>
        <v/>
      </c>
      <c r="K36" s="1" t="str">
        <f t="shared" ca="1" si="9"/>
        <v/>
      </c>
      <c r="L36" s="1" t="str">
        <f t="shared" ca="1" si="9"/>
        <v/>
      </c>
      <c r="M36" s="1" t="str">
        <f t="shared" ca="1" si="9"/>
        <v/>
      </c>
      <c r="N36" s="1" t="str">
        <f t="shared" ca="1" si="9"/>
        <v/>
      </c>
      <c r="O36" s="1" t="str">
        <f t="shared" ca="1" si="7"/>
        <v/>
      </c>
      <c r="P36" s="1" t="str">
        <f t="shared" ca="1" si="7"/>
        <v/>
      </c>
      <c r="Q36" s="1" t="str">
        <f t="shared" ca="1" si="6"/>
        <v/>
      </c>
      <c r="R36" s="1" t="str">
        <f t="shared" ca="1" si="5"/>
        <v/>
      </c>
    </row>
    <row r="37" spans="2:18">
      <c r="B37" s="1" t="str">
        <f ca="1">IF(MONTH(DATE($A$1,COLUMN()-1,ROW()-1))&lt;&gt;COLUMN()-1,"",DATE($A$1,COLUMN()-1,ROW()-1))</f>
        <v/>
      </c>
      <c r="C37" s="1" t="str">
        <f t="shared" ca="1" si="9"/>
        <v/>
      </c>
      <c r="D37" s="1" t="str">
        <f t="shared" ca="1" si="9"/>
        <v/>
      </c>
      <c r="E37" s="1" t="str">
        <f t="shared" ca="1" si="9"/>
        <v/>
      </c>
      <c r="F37" s="1" t="str">
        <f t="shared" ca="1" si="9"/>
        <v/>
      </c>
      <c r="G37" s="1" t="str">
        <f t="shared" ca="1" si="9"/>
        <v/>
      </c>
      <c r="H37" s="1" t="str">
        <f t="shared" ca="1" si="9"/>
        <v/>
      </c>
      <c r="I37" s="1" t="str">
        <f t="shared" ca="1" si="9"/>
        <v/>
      </c>
      <c r="J37" s="1" t="str">
        <f t="shared" ca="1" si="9"/>
        <v/>
      </c>
      <c r="K37" s="1" t="str">
        <f t="shared" ca="1" si="9"/>
        <v/>
      </c>
      <c r="L37" s="1" t="str">
        <f t="shared" ca="1" si="9"/>
        <v/>
      </c>
      <c r="M37" s="1" t="str">
        <f t="shared" ca="1" si="9"/>
        <v/>
      </c>
      <c r="N37" s="1" t="str">
        <f t="shared" ca="1" si="9"/>
        <v/>
      </c>
      <c r="O37" s="1" t="str">
        <f t="shared" ca="1" si="7"/>
        <v/>
      </c>
      <c r="P37" s="1" t="str">
        <f t="shared" ca="1" si="7"/>
        <v/>
      </c>
      <c r="Q37" s="1" t="str">
        <f t="shared" ca="1" si="6"/>
        <v/>
      </c>
      <c r="R37" s="1" t="str">
        <f t="shared" ca="1" si="5"/>
        <v/>
      </c>
    </row>
    <row r="38" spans="2:18">
      <c r="B38" s="1" t="str">
        <f ca="1">IF(MONTH(DATE($A$1,COLUMN()-1,ROW()-1))&lt;&gt;COLUMN()-1,"",DATE($A$1,COLUMN()-1,ROW()-1))</f>
        <v/>
      </c>
      <c r="C38" s="1" t="str">
        <f t="shared" ca="1" si="9"/>
        <v/>
      </c>
      <c r="D38" s="1" t="str">
        <f t="shared" ca="1" si="9"/>
        <v/>
      </c>
      <c r="E38" s="1" t="str">
        <f t="shared" ca="1" si="9"/>
        <v/>
      </c>
      <c r="F38" s="1" t="str">
        <f t="shared" ca="1" si="9"/>
        <v/>
      </c>
      <c r="G38" s="1" t="str">
        <f t="shared" ca="1" si="9"/>
        <v/>
      </c>
      <c r="H38" s="1" t="str">
        <f t="shared" ca="1" si="9"/>
        <v/>
      </c>
      <c r="I38" s="1" t="str">
        <f t="shared" ca="1" si="9"/>
        <v/>
      </c>
      <c r="J38" s="1" t="str">
        <f t="shared" ca="1" si="9"/>
        <v/>
      </c>
      <c r="K38" s="1" t="str">
        <f t="shared" ca="1" si="9"/>
        <v/>
      </c>
      <c r="L38" s="1" t="str">
        <f t="shared" ca="1" si="9"/>
        <v/>
      </c>
      <c r="M38" s="1" t="str">
        <f t="shared" ca="1" si="9"/>
        <v/>
      </c>
      <c r="N38" s="1" t="str">
        <f t="shared" ca="1" si="9"/>
        <v/>
      </c>
      <c r="O38" s="1" t="str">
        <f t="shared" ca="1" si="7"/>
        <v/>
      </c>
      <c r="P38" s="1" t="str">
        <f t="shared" ca="1" si="7"/>
        <v/>
      </c>
      <c r="Q38" s="1" t="str">
        <f t="shared" ca="1" si="6"/>
        <v/>
      </c>
      <c r="R38" s="1" t="str">
        <f t="shared" ca="1" si="5"/>
        <v/>
      </c>
    </row>
    <row r="39" spans="2:18">
      <c r="B39" s="1" t="str">
        <f t="shared" ca="1" si="7"/>
        <v/>
      </c>
      <c r="C39" s="1" t="str">
        <f t="shared" ca="1" si="7"/>
        <v/>
      </c>
      <c r="D39" s="1" t="str">
        <f t="shared" ca="1" si="7"/>
        <v/>
      </c>
      <c r="E39" s="1" t="str">
        <f t="shared" ca="1" si="7"/>
        <v/>
      </c>
      <c r="F39" s="1" t="str">
        <f t="shared" ca="1" si="7"/>
        <v/>
      </c>
      <c r="G39" s="1" t="str">
        <f t="shared" ca="1" si="7"/>
        <v/>
      </c>
      <c r="H39" s="1" t="str">
        <f t="shared" ca="1" si="7"/>
        <v/>
      </c>
      <c r="I39" s="1" t="str">
        <f t="shared" ca="1" si="7"/>
        <v/>
      </c>
      <c r="J39" s="1" t="str">
        <f t="shared" ca="1" si="7"/>
        <v/>
      </c>
      <c r="K39" s="1" t="str">
        <f t="shared" ca="1" si="7"/>
        <v/>
      </c>
      <c r="L39" s="1" t="str">
        <f t="shared" ca="1" si="7"/>
        <v/>
      </c>
      <c r="M39" s="1" t="str">
        <f t="shared" ca="1" si="7"/>
        <v/>
      </c>
      <c r="N39" s="1" t="str">
        <f t="shared" ca="1" si="7"/>
        <v/>
      </c>
      <c r="O39" s="1" t="str">
        <f t="shared" ca="1" si="7"/>
        <v/>
      </c>
      <c r="P39" s="1" t="str">
        <f t="shared" ca="1" si="7"/>
        <v/>
      </c>
      <c r="Q39" s="1" t="str">
        <f t="shared" ca="1" si="6"/>
        <v/>
      </c>
      <c r="R39" s="1" t="str">
        <f t="shared" ca="1" si="5"/>
        <v/>
      </c>
    </row>
    <row r="40" spans="2:18">
      <c r="B40" s="1" t="str">
        <f t="shared" ca="1" si="7"/>
        <v/>
      </c>
      <c r="C40" s="1" t="str">
        <f t="shared" ca="1" si="7"/>
        <v/>
      </c>
      <c r="D40" s="1" t="str">
        <f t="shared" ca="1" si="7"/>
        <v/>
      </c>
      <c r="E40" s="1" t="str">
        <f t="shared" ca="1" si="7"/>
        <v/>
      </c>
      <c r="F40" s="1" t="str">
        <f t="shared" ca="1" si="7"/>
        <v/>
      </c>
      <c r="G40" s="1" t="str">
        <f t="shared" ca="1" si="7"/>
        <v/>
      </c>
      <c r="H40" s="1" t="str">
        <f t="shared" ca="1" si="7"/>
        <v/>
      </c>
      <c r="I40" s="1" t="str">
        <f t="shared" ca="1" si="7"/>
        <v/>
      </c>
      <c r="J40" s="1" t="str">
        <f t="shared" ca="1" si="7"/>
        <v/>
      </c>
      <c r="K40" s="1" t="str">
        <f t="shared" ca="1" si="7"/>
        <v/>
      </c>
      <c r="L40" s="1" t="str">
        <f t="shared" ca="1" si="7"/>
        <v/>
      </c>
      <c r="M40" s="1" t="str">
        <f t="shared" ca="1" si="7"/>
        <v/>
      </c>
      <c r="N40" s="1" t="str">
        <f t="shared" ca="1" si="7"/>
        <v/>
      </c>
      <c r="O40" s="1" t="str">
        <f t="shared" ca="1" si="7"/>
        <v/>
      </c>
      <c r="P40" s="1" t="str">
        <f t="shared" ca="1" si="7"/>
        <v/>
      </c>
      <c r="Q40" s="1" t="str">
        <f t="shared" ca="1" si="6"/>
        <v/>
      </c>
      <c r="R40" s="1" t="str">
        <f t="shared" ca="1" si="5"/>
        <v/>
      </c>
    </row>
    <row r="41" spans="2:18">
      <c r="B41" s="1" t="str">
        <f t="shared" ca="1" si="7"/>
        <v/>
      </c>
      <c r="C41" s="1" t="str">
        <f t="shared" ca="1" si="7"/>
        <v/>
      </c>
      <c r="D41" s="1" t="str">
        <f t="shared" ca="1" si="7"/>
        <v/>
      </c>
      <c r="E41" s="1" t="str">
        <f t="shared" ca="1" si="7"/>
        <v/>
      </c>
      <c r="F41" s="1" t="str">
        <f t="shared" ca="1" si="7"/>
        <v/>
      </c>
      <c r="G41" s="1" t="str">
        <f t="shared" ca="1" si="7"/>
        <v/>
      </c>
      <c r="H41" s="1" t="str">
        <f t="shared" ca="1" si="7"/>
        <v/>
      </c>
      <c r="I41" s="1" t="str">
        <f t="shared" ca="1" si="7"/>
        <v/>
      </c>
      <c r="J41" s="1" t="str">
        <f t="shared" ca="1" si="7"/>
        <v/>
      </c>
      <c r="K41" s="1" t="str">
        <f t="shared" ca="1" si="7"/>
        <v/>
      </c>
      <c r="L41" s="1" t="str">
        <f t="shared" ca="1" si="7"/>
        <v/>
      </c>
      <c r="M41" s="1" t="str">
        <f t="shared" ca="1" si="7"/>
        <v/>
      </c>
      <c r="N41" s="1" t="str">
        <f t="shared" ca="1" si="7"/>
        <v/>
      </c>
      <c r="O41" s="1" t="str">
        <f t="shared" ca="1" si="7"/>
        <v/>
      </c>
      <c r="P41" s="1" t="str">
        <f t="shared" ca="1" si="7"/>
        <v/>
      </c>
      <c r="Q41" s="1" t="str">
        <f t="shared" ca="1" si="6"/>
        <v/>
      </c>
      <c r="R41" s="1" t="str">
        <f t="shared" ca="1" si="5"/>
        <v/>
      </c>
    </row>
    <row r="42" spans="2:18">
      <c r="B42" s="1" t="str">
        <f t="shared" ca="1" si="7"/>
        <v/>
      </c>
      <c r="C42" s="1" t="str">
        <f t="shared" ca="1" si="7"/>
        <v/>
      </c>
      <c r="D42" s="1" t="str">
        <f t="shared" ca="1" si="7"/>
        <v/>
      </c>
      <c r="E42" s="1" t="str">
        <f t="shared" ca="1" si="7"/>
        <v/>
      </c>
      <c r="F42" s="1" t="str">
        <f t="shared" ca="1" si="7"/>
        <v/>
      </c>
      <c r="G42" s="1" t="str">
        <f t="shared" ca="1" si="7"/>
        <v/>
      </c>
      <c r="H42" s="1" t="str">
        <f t="shared" ca="1" si="7"/>
        <v/>
      </c>
      <c r="I42" s="1" t="str">
        <f t="shared" ca="1" si="7"/>
        <v/>
      </c>
      <c r="J42" s="1" t="str">
        <f t="shared" ca="1" si="7"/>
        <v/>
      </c>
      <c r="K42" s="1" t="str">
        <f t="shared" ca="1" si="7"/>
        <v/>
      </c>
      <c r="L42" s="1" t="str">
        <f t="shared" ca="1" si="7"/>
        <v/>
      </c>
      <c r="M42" s="1" t="str">
        <f t="shared" ca="1" si="7"/>
        <v/>
      </c>
      <c r="N42" s="1" t="str">
        <f t="shared" ca="1" si="7"/>
        <v/>
      </c>
      <c r="O42" s="1" t="str">
        <f t="shared" ca="1" si="7"/>
        <v/>
      </c>
      <c r="P42" s="1" t="str">
        <f t="shared" ca="1" si="7"/>
        <v/>
      </c>
      <c r="Q42" s="1" t="str">
        <f t="shared" ca="1" si="6"/>
        <v/>
      </c>
      <c r="R42" s="1" t="str">
        <f t="shared" ca="1" si="5"/>
        <v/>
      </c>
    </row>
  </sheetData>
  <phoneticPr fontId="2" type="noConversion"/>
  <conditionalFormatting sqref="N2:R42 B36:M42">
    <cfRule type="expression" dxfId="7" priority="1" stopIfTrue="1">
      <formula>WEEKDAY(B2,2)=6</formula>
    </cfRule>
    <cfRule type="expression" dxfId="6" priority="2" stopIfTrue="1">
      <formula>WEEKDAY(B2,2)=7</formula>
    </cfRule>
  </conditionalFormatting>
  <hyperlinks>
    <hyperlink ref="L1" r:id="rId1"/>
  </hyperlinks>
  <pageMargins left="0.78740157499999996" right="0.78740157499999996" top="0.984251969" bottom="0.984251969" header="0.4921259845" footer="0.4921259845"/>
  <pageSetup paperSize="9" orientation="portrait" horizontalDpi="4294967293" verticalDpi="0" r:id="rId2"/>
  <headerFooter alignWithMargins="0"/>
  <drawing r:id="rId3"/>
</worksheet>
</file>

<file path=xl/worksheets/sheet4.xml><?xml version="1.0" encoding="utf-8"?>
<worksheet xmlns="http://schemas.openxmlformats.org/spreadsheetml/2006/main" xmlns:r="http://schemas.openxmlformats.org/officeDocument/2006/relationships">
  <sheetPr codeName="Tabelle2"/>
  <dimension ref="A1:M35"/>
  <sheetViews>
    <sheetView workbookViewId="0">
      <selection activeCell="B5" sqref="B5"/>
    </sheetView>
  </sheetViews>
  <sheetFormatPr baseColWidth="10" defaultRowHeight="12.75"/>
  <sheetData>
    <row r="1" spans="1:13" ht="13.5" thickBot="1">
      <c r="A1">
        <v>2009</v>
      </c>
    </row>
    <row r="2" spans="1:13" ht="16.5" thickBot="1">
      <c r="B2" s="15" t="str">
        <f>"Jahreskalender " &amp;A1</f>
        <v>Jahreskalender 2009</v>
      </c>
      <c r="C2" s="16"/>
      <c r="D2" s="16"/>
      <c r="E2" s="16"/>
      <c r="F2" s="16"/>
      <c r="G2" s="16"/>
      <c r="H2" s="16"/>
      <c r="I2" s="16"/>
      <c r="J2" s="16"/>
      <c r="K2" s="16"/>
      <c r="L2" s="16"/>
      <c r="M2" s="17"/>
    </row>
    <row r="4" spans="1:13">
      <c r="B4" s="18" t="str">
        <f>IF($M$35="","","Januar")</f>
        <v>Januar</v>
      </c>
      <c r="C4" s="18" t="str">
        <f>IF($M$35="","","Februar")</f>
        <v>Februar</v>
      </c>
      <c r="D4" s="18" t="str">
        <f>IF($M$35="","","März")</f>
        <v>März</v>
      </c>
      <c r="E4" s="18" t="str">
        <f>IF($M$35="","","April")</f>
        <v>April</v>
      </c>
      <c r="F4" s="18" t="str">
        <f>IF($M$35="","","Mai")</f>
        <v>Mai</v>
      </c>
      <c r="G4" s="18" t="str">
        <f>IF($M$35="","","Juni")</f>
        <v>Juni</v>
      </c>
      <c r="H4" s="18" t="str">
        <f>IF($M$35="","","Juli")</f>
        <v>Juli</v>
      </c>
      <c r="I4" s="18" t="str">
        <f>IF($M$35="","","August")</f>
        <v>August</v>
      </c>
      <c r="J4" s="18" t="str">
        <f>IF($M$35="","","September")</f>
        <v>September</v>
      </c>
      <c r="K4" s="18" t="str">
        <f>IF($M$35="","","Oktober")</f>
        <v>Oktober</v>
      </c>
      <c r="L4" s="18" t="str">
        <f>IF($M$35="","","November")</f>
        <v>November</v>
      </c>
      <c r="M4" s="18" t="str">
        <f>IF($M$35="","","Dezember")</f>
        <v>Dezember</v>
      </c>
    </row>
    <row r="5" spans="1:13">
      <c r="B5" s="1">
        <f t="shared" ref="B5:M14" si="0">IF(MONTH(DATE($A$1,COLUMN()-1,ROW()-4))&lt;&gt;COLUMN()-1,"",DATE($A$1,COLUMN()-1,ROW()-4))</f>
        <v>39814</v>
      </c>
      <c r="C5" s="1">
        <f t="shared" si="0"/>
        <v>39845</v>
      </c>
      <c r="D5" s="1">
        <f t="shared" si="0"/>
        <v>39873</v>
      </c>
      <c r="E5" s="1">
        <f t="shared" si="0"/>
        <v>39904</v>
      </c>
      <c r="F5" s="1">
        <f t="shared" si="0"/>
        <v>39934</v>
      </c>
      <c r="G5" s="1">
        <f t="shared" si="0"/>
        <v>39965</v>
      </c>
      <c r="H5" s="1">
        <f t="shared" si="0"/>
        <v>39995</v>
      </c>
      <c r="I5" s="1">
        <f t="shared" si="0"/>
        <v>40026</v>
      </c>
      <c r="J5" s="1">
        <f t="shared" si="0"/>
        <v>40057</v>
      </c>
      <c r="K5" s="1">
        <f t="shared" si="0"/>
        <v>40087</v>
      </c>
      <c r="L5" s="1">
        <f t="shared" si="0"/>
        <v>40118</v>
      </c>
      <c r="M5" s="1">
        <f t="shared" si="0"/>
        <v>40148</v>
      </c>
    </row>
    <row r="6" spans="1:13">
      <c r="B6" s="1">
        <f t="shared" si="0"/>
        <v>39815</v>
      </c>
      <c r="C6" s="1">
        <f t="shared" si="0"/>
        <v>39846</v>
      </c>
      <c r="D6" s="1">
        <f t="shared" si="0"/>
        <v>39874</v>
      </c>
      <c r="E6" s="1">
        <f t="shared" si="0"/>
        <v>39905</v>
      </c>
      <c r="F6" s="1">
        <f t="shared" si="0"/>
        <v>39935</v>
      </c>
      <c r="G6" s="1">
        <f t="shared" si="0"/>
        <v>39966</v>
      </c>
      <c r="H6" s="1">
        <f t="shared" si="0"/>
        <v>39996</v>
      </c>
      <c r="I6" s="1">
        <f t="shared" si="0"/>
        <v>40027</v>
      </c>
      <c r="J6" s="1">
        <f t="shared" si="0"/>
        <v>40058</v>
      </c>
      <c r="K6" s="1">
        <f t="shared" si="0"/>
        <v>40088</v>
      </c>
      <c r="L6" s="1">
        <f t="shared" si="0"/>
        <v>40119</v>
      </c>
      <c r="M6" s="1">
        <f t="shared" si="0"/>
        <v>40149</v>
      </c>
    </row>
    <row r="7" spans="1:13">
      <c r="B7" s="1">
        <f t="shared" si="0"/>
        <v>39816</v>
      </c>
      <c r="C7" s="1">
        <f t="shared" si="0"/>
        <v>39847</v>
      </c>
      <c r="D7" s="1">
        <f t="shared" si="0"/>
        <v>39875</v>
      </c>
      <c r="E7" s="1">
        <f t="shared" si="0"/>
        <v>39906</v>
      </c>
      <c r="F7" s="1">
        <f t="shared" si="0"/>
        <v>39936</v>
      </c>
      <c r="G7" s="1">
        <f t="shared" si="0"/>
        <v>39967</v>
      </c>
      <c r="H7" s="1">
        <f t="shared" si="0"/>
        <v>39997</v>
      </c>
      <c r="I7" s="1">
        <f t="shared" si="0"/>
        <v>40028</v>
      </c>
      <c r="J7" s="1">
        <f t="shared" si="0"/>
        <v>40059</v>
      </c>
      <c r="K7" s="1">
        <f t="shared" si="0"/>
        <v>40089</v>
      </c>
      <c r="L7" s="1">
        <f t="shared" si="0"/>
        <v>40120</v>
      </c>
      <c r="M7" s="1">
        <f t="shared" si="0"/>
        <v>40150</v>
      </c>
    </row>
    <row r="8" spans="1:13">
      <c r="B8" s="1">
        <f t="shared" si="0"/>
        <v>39817</v>
      </c>
      <c r="C8" s="1">
        <f t="shared" si="0"/>
        <v>39848</v>
      </c>
      <c r="D8" s="1">
        <f t="shared" si="0"/>
        <v>39876</v>
      </c>
      <c r="E8" s="1">
        <f t="shared" si="0"/>
        <v>39907</v>
      </c>
      <c r="F8" s="1">
        <f t="shared" si="0"/>
        <v>39937</v>
      </c>
      <c r="G8" s="1">
        <f t="shared" si="0"/>
        <v>39968</v>
      </c>
      <c r="H8" s="1">
        <f t="shared" si="0"/>
        <v>39998</v>
      </c>
      <c r="I8" s="1">
        <f t="shared" si="0"/>
        <v>40029</v>
      </c>
      <c r="J8" s="1">
        <f t="shared" si="0"/>
        <v>40060</v>
      </c>
      <c r="K8" s="1">
        <f t="shared" si="0"/>
        <v>40090</v>
      </c>
      <c r="L8" s="1">
        <f t="shared" si="0"/>
        <v>40121</v>
      </c>
      <c r="M8" s="1">
        <f t="shared" si="0"/>
        <v>40151</v>
      </c>
    </row>
    <row r="9" spans="1:13">
      <c r="B9" s="1">
        <f t="shared" si="0"/>
        <v>39818</v>
      </c>
      <c r="C9" s="1">
        <f t="shared" si="0"/>
        <v>39849</v>
      </c>
      <c r="D9" s="1">
        <f t="shared" si="0"/>
        <v>39877</v>
      </c>
      <c r="E9" s="1">
        <f t="shared" si="0"/>
        <v>39908</v>
      </c>
      <c r="F9" s="1">
        <f t="shared" si="0"/>
        <v>39938</v>
      </c>
      <c r="G9" s="1">
        <f t="shared" si="0"/>
        <v>39969</v>
      </c>
      <c r="H9" s="1">
        <f t="shared" si="0"/>
        <v>39999</v>
      </c>
      <c r="I9" s="1">
        <f t="shared" si="0"/>
        <v>40030</v>
      </c>
      <c r="J9" s="1">
        <f t="shared" si="0"/>
        <v>40061</v>
      </c>
      <c r="K9" s="1">
        <f t="shared" si="0"/>
        <v>40091</v>
      </c>
      <c r="L9" s="1">
        <f t="shared" si="0"/>
        <v>40122</v>
      </c>
      <c r="M9" s="1">
        <f t="shared" si="0"/>
        <v>40152</v>
      </c>
    </row>
    <row r="10" spans="1:13">
      <c r="B10" s="1">
        <f t="shared" si="0"/>
        <v>39819</v>
      </c>
      <c r="C10" s="1">
        <f t="shared" si="0"/>
        <v>39850</v>
      </c>
      <c r="D10" s="1">
        <f t="shared" si="0"/>
        <v>39878</v>
      </c>
      <c r="E10" s="1">
        <f t="shared" si="0"/>
        <v>39909</v>
      </c>
      <c r="F10" s="1">
        <f t="shared" si="0"/>
        <v>39939</v>
      </c>
      <c r="G10" s="1">
        <f t="shared" si="0"/>
        <v>39970</v>
      </c>
      <c r="H10" s="1">
        <f t="shared" si="0"/>
        <v>40000</v>
      </c>
      <c r="I10" s="1">
        <f t="shared" si="0"/>
        <v>40031</v>
      </c>
      <c r="J10" s="1">
        <f t="shared" si="0"/>
        <v>40062</v>
      </c>
      <c r="K10" s="1">
        <f t="shared" si="0"/>
        <v>40092</v>
      </c>
      <c r="L10" s="1">
        <f t="shared" si="0"/>
        <v>40123</v>
      </c>
      <c r="M10" s="1">
        <f t="shared" si="0"/>
        <v>40153</v>
      </c>
    </row>
    <row r="11" spans="1:13">
      <c r="B11" s="1">
        <f t="shared" si="0"/>
        <v>39820</v>
      </c>
      <c r="C11" s="1">
        <f t="shared" si="0"/>
        <v>39851</v>
      </c>
      <c r="D11" s="1">
        <f t="shared" si="0"/>
        <v>39879</v>
      </c>
      <c r="E11" s="1">
        <f t="shared" si="0"/>
        <v>39910</v>
      </c>
      <c r="F11" s="1">
        <f t="shared" si="0"/>
        <v>39940</v>
      </c>
      <c r="G11" s="1">
        <f t="shared" si="0"/>
        <v>39971</v>
      </c>
      <c r="H11" s="1">
        <f t="shared" si="0"/>
        <v>40001</v>
      </c>
      <c r="I11" s="1">
        <f t="shared" si="0"/>
        <v>40032</v>
      </c>
      <c r="J11" s="1">
        <f t="shared" si="0"/>
        <v>40063</v>
      </c>
      <c r="K11" s="1">
        <f t="shared" si="0"/>
        <v>40093</v>
      </c>
      <c r="L11" s="1">
        <f t="shared" si="0"/>
        <v>40124</v>
      </c>
      <c r="M11" s="1">
        <f t="shared" si="0"/>
        <v>40154</v>
      </c>
    </row>
    <row r="12" spans="1:13">
      <c r="B12" s="1">
        <f t="shared" si="0"/>
        <v>39821</v>
      </c>
      <c r="C12" s="1">
        <f t="shared" si="0"/>
        <v>39852</v>
      </c>
      <c r="D12" s="1">
        <f t="shared" si="0"/>
        <v>39880</v>
      </c>
      <c r="E12" s="1">
        <f t="shared" si="0"/>
        <v>39911</v>
      </c>
      <c r="F12" s="1">
        <f t="shared" si="0"/>
        <v>39941</v>
      </c>
      <c r="G12" s="1">
        <f t="shared" si="0"/>
        <v>39972</v>
      </c>
      <c r="H12" s="1">
        <f t="shared" si="0"/>
        <v>40002</v>
      </c>
      <c r="I12" s="1">
        <f t="shared" si="0"/>
        <v>40033</v>
      </c>
      <c r="J12" s="1">
        <f t="shared" si="0"/>
        <v>40064</v>
      </c>
      <c r="K12" s="1">
        <f t="shared" si="0"/>
        <v>40094</v>
      </c>
      <c r="L12" s="1">
        <f t="shared" si="0"/>
        <v>40125</v>
      </c>
      <c r="M12" s="1">
        <f t="shared" si="0"/>
        <v>40155</v>
      </c>
    </row>
    <row r="13" spans="1:13">
      <c r="B13" s="1">
        <f t="shared" si="0"/>
        <v>39822</v>
      </c>
      <c r="C13" s="1">
        <f t="shared" si="0"/>
        <v>39853</v>
      </c>
      <c r="D13" s="1">
        <f t="shared" si="0"/>
        <v>39881</v>
      </c>
      <c r="E13" s="1">
        <f t="shared" si="0"/>
        <v>39912</v>
      </c>
      <c r="F13" s="1">
        <f t="shared" si="0"/>
        <v>39942</v>
      </c>
      <c r="G13" s="1">
        <f t="shared" si="0"/>
        <v>39973</v>
      </c>
      <c r="H13" s="1">
        <f t="shared" si="0"/>
        <v>40003</v>
      </c>
      <c r="I13" s="1">
        <f t="shared" si="0"/>
        <v>40034</v>
      </c>
      <c r="J13" s="1">
        <f t="shared" si="0"/>
        <v>40065</v>
      </c>
      <c r="K13" s="1">
        <f t="shared" si="0"/>
        <v>40095</v>
      </c>
      <c r="L13" s="1">
        <f t="shared" si="0"/>
        <v>40126</v>
      </c>
      <c r="M13" s="1">
        <f t="shared" si="0"/>
        <v>40156</v>
      </c>
    </row>
    <row r="14" spans="1:13">
      <c r="B14" s="1">
        <f t="shared" si="0"/>
        <v>39823</v>
      </c>
      <c r="C14" s="1">
        <f t="shared" si="0"/>
        <v>39854</v>
      </c>
      <c r="D14" s="1">
        <f t="shared" si="0"/>
        <v>39882</v>
      </c>
      <c r="E14" s="1">
        <f t="shared" si="0"/>
        <v>39913</v>
      </c>
      <c r="F14" s="1">
        <f t="shared" si="0"/>
        <v>39943</v>
      </c>
      <c r="G14" s="1">
        <f t="shared" si="0"/>
        <v>39974</v>
      </c>
      <c r="H14" s="1">
        <f t="shared" si="0"/>
        <v>40004</v>
      </c>
      <c r="I14" s="1">
        <f t="shared" si="0"/>
        <v>40035</v>
      </c>
      <c r="J14" s="1">
        <f t="shared" si="0"/>
        <v>40066</v>
      </c>
      <c r="K14" s="1">
        <f t="shared" si="0"/>
        <v>40096</v>
      </c>
      <c r="L14" s="1">
        <f t="shared" si="0"/>
        <v>40127</v>
      </c>
      <c r="M14" s="1">
        <f t="shared" si="0"/>
        <v>40157</v>
      </c>
    </row>
    <row r="15" spans="1:13">
      <c r="B15" s="1">
        <f t="shared" ref="B15:M24" si="1">IF(MONTH(DATE($A$1,COLUMN()-1,ROW()-4))&lt;&gt;COLUMN()-1,"",DATE($A$1,COLUMN()-1,ROW()-4))</f>
        <v>39824</v>
      </c>
      <c r="C15" s="1">
        <f t="shared" si="1"/>
        <v>39855</v>
      </c>
      <c r="D15" s="1">
        <f t="shared" si="1"/>
        <v>39883</v>
      </c>
      <c r="E15" s="1">
        <f t="shared" si="1"/>
        <v>39914</v>
      </c>
      <c r="F15" s="1">
        <f t="shared" si="1"/>
        <v>39944</v>
      </c>
      <c r="G15" s="1">
        <f t="shared" si="1"/>
        <v>39975</v>
      </c>
      <c r="H15" s="1">
        <f t="shared" si="1"/>
        <v>40005</v>
      </c>
      <c r="I15" s="1">
        <f t="shared" si="1"/>
        <v>40036</v>
      </c>
      <c r="J15" s="1">
        <f t="shared" si="1"/>
        <v>40067</v>
      </c>
      <c r="K15" s="1">
        <f t="shared" si="1"/>
        <v>40097</v>
      </c>
      <c r="L15" s="1">
        <f t="shared" si="1"/>
        <v>40128</v>
      </c>
      <c r="M15" s="1">
        <f t="shared" si="1"/>
        <v>40158</v>
      </c>
    </row>
    <row r="16" spans="1:13">
      <c r="B16" s="1">
        <f t="shared" si="1"/>
        <v>39825</v>
      </c>
      <c r="C16" s="1">
        <f t="shared" si="1"/>
        <v>39856</v>
      </c>
      <c r="D16" s="1">
        <f t="shared" si="1"/>
        <v>39884</v>
      </c>
      <c r="E16" s="1">
        <f t="shared" si="1"/>
        <v>39915</v>
      </c>
      <c r="F16" s="1">
        <f t="shared" si="1"/>
        <v>39945</v>
      </c>
      <c r="G16" s="1">
        <f t="shared" si="1"/>
        <v>39976</v>
      </c>
      <c r="H16" s="1">
        <f t="shared" si="1"/>
        <v>40006</v>
      </c>
      <c r="I16" s="1">
        <f t="shared" si="1"/>
        <v>40037</v>
      </c>
      <c r="J16" s="1">
        <f t="shared" si="1"/>
        <v>40068</v>
      </c>
      <c r="K16" s="1">
        <f t="shared" si="1"/>
        <v>40098</v>
      </c>
      <c r="L16" s="1">
        <f t="shared" si="1"/>
        <v>40129</v>
      </c>
      <c r="M16" s="1">
        <f t="shared" si="1"/>
        <v>40159</v>
      </c>
    </row>
    <row r="17" spans="2:13">
      <c r="B17" s="1">
        <f t="shared" si="1"/>
        <v>39826</v>
      </c>
      <c r="C17" s="1">
        <f t="shared" si="1"/>
        <v>39857</v>
      </c>
      <c r="D17" s="1">
        <f t="shared" si="1"/>
        <v>39885</v>
      </c>
      <c r="E17" s="1">
        <f t="shared" si="1"/>
        <v>39916</v>
      </c>
      <c r="F17" s="1">
        <f t="shared" si="1"/>
        <v>39946</v>
      </c>
      <c r="G17" s="1">
        <f t="shared" si="1"/>
        <v>39977</v>
      </c>
      <c r="H17" s="1">
        <f t="shared" si="1"/>
        <v>40007</v>
      </c>
      <c r="I17" s="1">
        <f t="shared" si="1"/>
        <v>40038</v>
      </c>
      <c r="J17" s="1">
        <f t="shared" si="1"/>
        <v>40069</v>
      </c>
      <c r="K17" s="1">
        <f t="shared" si="1"/>
        <v>40099</v>
      </c>
      <c r="L17" s="1">
        <f t="shared" si="1"/>
        <v>40130</v>
      </c>
      <c r="M17" s="1">
        <f t="shared" si="1"/>
        <v>40160</v>
      </c>
    </row>
    <row r="18" spans="2:13">
      <c r="B18" s="1">
        <f t="shared" si="1"/>
        <v>39827</v>
      </c>
      <c r="C18" s="1">
        <f t="shared" si="1"/>
        <v>39858</v>
      </c>
      <c r="D18" s="1">
        <f t="shared" si="1"/>
        <v>39886</v>
      </c>
      <c r="E18" s="1">
        <f t="shared" si="1"/>
        <v>39917</v>
      </c>
      <c r="F18" s="1">
        <f t="shared" si="1"/>
        <v>39947</v>
      </c>
      <c r="G18" s="1">
        <f t="shared" si="1"/>
        <v>39978</v>
      </c>
      <c r="H18" s="1">
        <f t="shared" si="1"/>
        <v>40008</v>
      </c>
      <c r="I18" s="1">
        <f t="shared" si="1"/>
        <v>40039</v>
      </c>
      <c r="J18" s="1">
        <f t="shared" si="1"/>
        <v>40070</v>
      </c>
      <c r="K18" s="1">
        <f t="shared" si="1"/>
        <v>40100</v>
      </c>
      <c r="L18" s="1">
        <f t="shared" si="1"/>
        <v>40131</v>
      </c>
      <c r="M18" s="1">
        <f t="shared" si="1"/>
        <v>40161</v>
      </c>
    </row>
    <row r="19" spans="2:13">
      <c r="B19" s="1">
        <f t="shared" si="1"/>
        <v>39828</v>
      </c>
      <c r="C19" s="1">
        <f t="shared" si="1"/>
        <v>39859</v>
      </c>
      <c r="D19" s="1">
        <f t="shared" si="1"/>
        <v>39887</v>
      </c>
      <c r="E19" s="1">
        <f t="shared" si="1"/>
        <v>39918</v>
      </c>
      <c r="F19" s="1">
        <f t="shared" si="1"/>
        <v>39948</v>
      </c>
      <c r="G19" s="1">
        <f t="shared" si="1"/>
        <v>39979</v>
      </c>
      <c r="H19" s="1">
        <f t="shared" si="1"/>
        <v>40009</v>
      </c>
      <c r="I19" s="1">
        <f t="shared" si="1"/>
        <v>40040</v>
      </c>
      <c r="J19" s="1">
        <f t="shared" si="1"/>
        <v>40071</v>
      </c>
      <c r="K19" s="1">
        <f t="shared" si="1"/>
        <v>40101</v>
      </c>
      <c r="L19" s="1">
        <f t="shared" si="1"/>
        <v>40132</v>
      </c>
      <c r="M19" s="1">
        <f t="shared" si="1"/>
        <v>40162</v>
      </c>
    </row>
    <row r="20" spans="2:13">
      <c r="B20" s="1">
        <f t="shared" si="1"/>
        <v>39829</v>
      </c>
      <c r="C20" s="1">
        <f t="shared" si="1"/>
        <v>39860</v>
      </c>
      <c r="D20" s="1">
        <f t="shared" si="1"/>
        <v>39888</v>
      </c>
      <c r="E20" s="1">
        <f t="shared" si="1"/>
        <v>39919</v>
      </c>
      <c r="F20" s="1">
        <f t="shared" si="1"/>
        <v>39949</v>
      </c>
      <c r="G20" s="1">
        <f t="shared" si="1"/>
        <v>39980</v>
      </c>
      <c r="H20" s="1">
        <f t="shared" si="1"/>
        <v>40010</v>
      </c>
      <c r="I20" s="1">
        <f t="shared" si="1"/>
        <v>40041</v>
      </c>
      <c r="J20" s="1">
        <f t="shared" si="1"/>
        <v>40072</v>
      </c>
      <c r="K20" s="1">
        <f t="shared" si="1"/>
        <v>40102</v>
      </c>
      <c r="L20" s="1">
        <f t="shared" si="1"/>
        <v>40133</v>
      </c>
      <c r="M20" s="1">
        <f t="shared" si="1"/>
        <v>40163</v>
      </c>
    </row>
    <row r="21" spans="2:13">
      <c r="B21" s="1">
        <f t="shared" si="1"/>
        <v>39830</v>
      </c>
      <c r="C21" s="1">
        <f t="shared" si="1"/>
        <v>39861</v>
      </c>
      <c r="D21" s="1">
        <f t="shared" si="1"/>
        <v>39889</v>
      </c>
      <c r="E21" s="1">
        <f t="shared" si="1"/>
        <v>39920</v>
      </c>
      <c r="F21" s="1">
        <f t="shared" si="1"/>
        <v>39950</v>
      </c>
      <c r="G21" s="1">
        <f t="shared" si="1"/>
        <v>39981</v>
      </c>
      <c r="H21" s="1">
        <f t="shared" si="1"/>
        <v>40011</v>
      </c>
      <c r="I21" s="1">
        <f t="shared" si="1"/>
        <v>40042</v>
      </c>
      <c r="J21" s="1">
        <f t="shared" si="1"/>
        <v>40073</v>
      </c>
      <c r="K21" s="1">
        <f t="shared" si="1"/>
        <v>40103</v>
      </c>
      <c r="L21" s="1">
        <f t="shared" si="1"/>
        <v>40134</v>
      </c>
      <c r="M21" s="1">
        <f t="shared" si="1"/>
        <v>40164</v>
      </c>
    </row>
    <row r="22" spans="2:13">
      <c r="B22" s="1">
        <f t="shared" si="1"/>
        <v>39831</v>
      </c>
      <c r="C22" s="1">
        <f t="shared" si="1"/>
        <v>39862</v>
      </c>
      <c r="D22" s="1">
        <f t="shared" si="1"/>
        <v>39890</v>
      </c>
      <c r="E22" s="1">
        <f t="shared" si="1"/>
        <v>39921</v>
      </c>
      <c r="F22" s="1">
        <f t="shared" si="1"/>
        <v>39951</v>
      </c>
      <c r="G22" s="1">
        <f t="shared" si="1"/>
        <v>39982</v>
      </c>
      <c r="H22" s="1">
        <f t="shared" si="1"/>
        <v>40012</v>
      </c>
      <c r="I22" s="1">
        <f t="shared" si="1"/>
        <v>40043</v>
      </c>
      <c r="J22" s="1">
        <f t="shared" si="1"/>
        <v>40074</v>
      </c>
      <c r="K22" s="1">
        <f t="shared" si="1"/>
        <v>40104</v>
      </c>
      <c r="L22" s="1">
        <f t="shared" si="1"/>
        <v>40135</v>
      </c>
      <c r="M22" s="1">
        <f t="shared" si="1"/>
        <v>40165</v>
      </c>
    </row>
    <row r="23" spans="2:13">
      <c r="B23" s="1">
        <f t="shared" si="1"/>
        <v>39832</v>
      </c>
      <c r="C23" s="1">
        <f t="shared" si="1"/>
        <v>39863</v>
      </c>
      <c r="D23" s="1">
        <f t="shared" si="1"/>
        <v>39891</v>
      </c>
      <c r="E23" s="1">
        <f t="shared" si="1"/>
        <v>39922</v>
      </c>
      <c r="F23" s="1">
        <f t="shared" si="1"/>
        <v>39952</v>
      </c>
      <c r="G23" s="1">
        <f t="shared" si="1"/>
        <v>39983</v>
      </c>
      <c r="H23" s="1">
        <f t="shared" si="1"/>
        <v>40013</v>
      </c>
      <c r="I23" s="1">
        <f t="shared" si="1"/>
        <v>40044</v>
      </c>
      <c r="J23" s="1">
        <f t="shared" si="1"/>
        <v>40075</v>
      </c>
      <c r="K23" s="1">
        <f t="shared" si="1"/>
        <v>40105</v>
      </c>
      <c r="L23" s="1">
        <f t="shared" si="1"/>
        <v>40136</v>
      </c>
      <c r="M23" s="1">
        <f t="shared" si="1"/>
        <v>40166</v>
      </c>
    </row>
    <row r="24" spans="2:13">
      <c r="B24" s="1">
        <f t="shared" si="1"/>
        <v>39833</v>
      </c>
      <c r="C24" s="1">
        <f t="shared" si="1"/>
        <v>39864</v>
      </c>
      <c r="D24" s="1">
        <f t="shared" si="1"/>
        <v>39892</v>
      </c>
      <c r="E24" s="1">
        <f t="shared" si="1"/>
        <v>39923</v>
      </c>
      <c r="F24" s="1">
        <f t="shared" si="1"/>
        <v>39953</v>
      </c>
      <c r="G24" s="1">
        <f t="shared" si="1"/>
        <v>39984</v>
      </c>
      <c r="H24" s="1">
        <f t="shared" si="1"/>
        <v>40014</v>
      </c>
      <c r="I24" s="1">
        <f t="shared" si="1"/>
        <v>40045</v>
      </c>
      <c r="J24" s="1">
        <f t="shared" si="1"/>
        <v>40076</v>
      </c>
      <c r="K24" s="1">
        <f t="shared" si="1"/>
        <v>40106</v>
      </c>
      <c r="L24" s="1">
        <f t="shared" si="1"/>
        <v>40137</v>
      </c>
      <c r="M24" s="1">
        <f t="shared" si="1"/>
        <v>40167</v>
      </c>
    </row>
    <row r="25" spans="2:13">
      <c r="B25" s="1">
        <f t="shared" ref="B25:M35" si="2">IF(MONTH(DATE($A$1,COLUMN()-1,ROW()-4))&lt;&gt;COLUMN()-1,"",DATE($A$1,COLUMN()-1,ROW()-4))</f>
        <v>39834</v>
      </c>
      <c r="C25" s="1">
        <f t="shared" si="2"/>
        <v>39865</v>
      </c>
      <c r="D25" s="1">
        <f t="shared" si="2"/>
        <v>39893</v>
      </c>
      <c r="E25" s="1">
        <f t="shared" si="2"/>
        <v>39924</v>
      </c>
      <c r="F25" s="1">
        <f t="shared" si="2"/>
        <v>39954</v>
      </c>
      <c r="G25" s="1">
        <f t="shared" si="2"/>
        <v>39985</v>
      </c>
      <c r="H25" s="1">
        <f t="shared" si="2"/>
        <v>40015</v>
      </c>
      <c r="I25" s="1">
        <f t="shared" si="2"/>
        <v>40046</v>
      </c>
      <c r="J25" s="1">
        <f t="shared" si="2"/>
        <v>40077</v>
      </c>
      <c r="K25" s="1">
        <f t="shared" si="2"/>
        <v>40107</v>
      </c>
      <c r="L25" s="1">
        <f t="shared" si="2"/>
        <v>40138</v>
      </c>
      <c r="M25" s="1">
        <f t="shared" si="2"/>
        <v>40168</v>
      </c>
    </row>
    <row r="26" spans="2:13">
      <c r="B26" s="1">
        <f t="shared" si="2"/>
        <v>39835</v>
      </c>
      <c r="C26" s="1">
        <f t="shared" si="2"/>
        <v>39866</v>
      </c>
      <c r="D26" s="1">
        <f t="shared" si="2"/>
        <v>39894</v>
      </c>
      <c r="E26" s="1">
        <f t="shared" si="2"/>
        <v>39925</v>
      </c>
      <c r="F26" s="1">
        <f t="shared" si="2"/>
        <v>39955</v>
      </c>
      <c r="G26" s="1">
        <f t="shared" si="2"/>
        <v>39986</v>
      </c>
      <c r="H26" s="1">
        <f t="shared" si="2"/>
        <v>40016</v>
      </c>
      <c r="I26" s="1">
        <f t="shared" si="2"/>
        <v>40047</v>
      </c>
      <c r="J26" s="1">
        <f t="shared" si="2"/>
        <v>40078</v>
      </c>
      <c r="K26" s="1">
        <f t="shared" si="2"/>
        <v>40108</v>
      </c>
      <c r="L26" s="1">
        <f t="shared" si="2"/>
        <v>40139</v>
      </c>
      <c r="M26" s="1">
        <f t="shared" si="2"/>
        <v>40169</v>
      </c>
    </row>
    <row r="27" spans="2:13">
      <c r="B27" s="1">
        <f t="shared" si="2"/>
        <v>39836</v>
      </c>
      <c r="C27" s="1">
        <f t="shared" si="2"/>
        <v>39867</v>
      </c>
      <c r="D27" s="1">
        <f t="shared" si="2"/>
        <v>39895</v>
      </c>
      <c r="E27" s="1">
        <f t="shared" si="2"/>
        <v>39926</v>
      </c>
      <c r="F27" s="1">
        <f t="shared" si="2"/>
        <v>39956</v>
      </c>
      <c r="G27" s="1">
        <f t="shared" si="2"/>
        <v>39987</v>
      </c>
      <c r="H27" s="1">
        <f t="shared" si="2"/>
        <v>40017</v>
      </c>
      <c r="I27" s="1">
        <f t="shared" si="2"/>
        <v>40048</v>
      </c>
      <c r="J27" s="1">
        <f t="shared" si="2"/>
        <v>40079</v>
      </c>
      <c r="K27" s="1">
        <f t="shared" si="2"/>
        <v>40109</v>
      </c>
      <c r="L27" s="1">
        <f t="shared" si="2"/>
        <v>40140</v>
      </c>
      <c r="M27" s="1">
        <f t="shared" si="2"/>
        <v>40170</v>
      </c>
    </row>
    <row r="28" spans="2:13">
      <c r="B28" s="1">
        <f t="shared" si="2"/>
        <v>39837</v>
      </c>
      <c r="C28" s="1">
        <f t="shared" si="2"/>
        <v>39868</v>
      </c>
      <c r="D28" s="1">
        <f t="shared" si="2"/>
        <v>39896</v>
      </c>
      <c r="E28" s="1">
        <f t="shared" si="2"/>
        <v>39927</v>
      </c>
      <c r="F28" s="1">
        <f t="shared" si="2"/>
        <v>39957</v>
      </c>
      <c r="G28" s="1">
        <f t="shared" si="2"/>
        <v>39988</v>
      </c>
      <c r="H28" s="1">
        <f t="shared" si="2"/>
        <v>40018</v>
      </c>
      <c r="I28" s="1">
        <f t="shared" si="2"/>
        <v>40049</v>
      </c>
      <c r="J28" s="1">
        <f t="shared" si="2"/>
        <v>40080</v>
      </c>
      <c r="K28" s="1">
        <f t="shared" si="2"/>
        <v>40110</v>
      </c>
      <c r="L28" s="1">
        <f t="shared" si="2"/>
        <v>40141</v>
      </c>
      <c r="M28" s="1">
        <f t="shared" si="2"/>
        <v>40171</v>
      </c>
    </row>
    <row r="29" spans="2:13">
      <c r="B29" s="1">
        <f t="shared" si="2"/>
        <v>39838</v>
      </c>
      <c r="C29" s="1">
        <f t="shared" si="2"/>
        <v>39869</v>
      </c>
      <c r="D29" s="1">
        <f t="shared" si="2"/>
        <v>39897</v>
      </c>
      <c r="E29" s="1">
        <f t="shared" si="2"/>
        <v>39928</v>
      </c>
      <c r="F29" s="1">
        <f t="shared" si="2"/>
        <v>39958</v>
      </c>
      <c r="G29" s="1">
        <f t="shared" si="2"/>
        <v>39989</v>
      </c>
      <c r="H29" s="1">
        <f t="shared" si="2"/>
        <v>40019</v>
      </c>
      <c r="I29" s="1">
        <f t="shared" si="2"/>
        <v>40050</v>
      </c>
      <c r="J29" s="1">
        <f t="shared" si="2"/>
        <v>40081</v>
      </c>
      <c r="K29" s="1">
        <f t="shared" si="2"/>
        <v>40111</v>
      </c>
      <c r="L29" s="1">
        <f t="shared" si="2"/>
        <v>40142</v>
      </c>
      <c r="M29" s="1">
        <f t="shared" si="2"/>
        <v>40172</v>
      </c>
    </row>
    <row r="30" spans="2:13">
      <c r="B30" s="1">
        <f t="shared" si="2"/>
        <v>39839</v>
      </c>
      <c r="C30" s="1">
        <f t="shared" si="2"/>
        <v>39870</v>
      </c>
      <c r="D30" s="1">
        <f t="shared" si="2"/>
        <v>39898</v>
      </c>
      <c r="E30" s="1">
        <f t="shared" si="2"/>
        <v>39929</v>
      </c>
      <c r="F30" s="1">
        <f t="shared" si="2"/>
        <v>39959</v>
      </c>
      <c r="G30" s="1">
        <f t="shared" si="2"/>
        <v>39990</v>
      </c>
      <c r="H30" s="1">
        <f t="shared" si="2"/>
        <v>40020</v>
      </c>
      <c r="I30" s="1">
        <f t="shared" si="2"/>
        <v>40051</v>
      </c>
      <c r="J30" s="1">
        <f t="shared" si="2"/>
        <v>40082</v>
      </c>
      <c r="K30" s="1">
        <f t="shared" si="2"/>
        <v>40112</v>
      </c>
      <c r="L30" s="1">
        <f t="shared" si="2"/>
        <v>40143</v>
      </c>
      <c r="M30" s="1">
        <f t="shared" si="2"/>
        <v>40173</v>
      </c>
    </row>
    <row r="31" spans="2:13">
      <c r="B31" s="1">
        <f t="shared" si="2"/>
        <v>39840</v>
      </c>
      <c r="C31" s="1">
        <f t="shared" si="2"/>
        <v>39871</v>
      </c>
      <c r="D31" s="1">
        <f t="shared" si="2"/>
        <v>39899</v>
      </c>
      <c r="E31" s="1">
        <f t="shared" si="2"/>
        <v>39930</v>
      </c>
      <c r="F31" s="1">
        <f t="shared" si="2"/>
        <v>39960</v>
      </c>
      <c r="G31" s="1">
        <f t="shared" si="2"/>
        <v>39991</v>
      </c>
      <c r="H31" s="1">
        <f t="shared" si="2"/>
        <v>40021</v>
      </c>
      <c r="I31" s="1">
        <f t="shared" si="2"/>
        <v>40052</v>
      </c>
      <c r="J31" s="1">
        <f t="shared" si="2"/>
        <v>40083</v>
      </c>
      <c r="K31" s="1">
        <f t="shared" si="2"/>
        <v>40113</v>
      </c>
      <c r="L31" s="1">
        <f t="shared" si="2"/>
        <v>40144</v>
      </c>
      <c r="M31" s="1">
        <f t="shared" si="2"/>
        <v>40174</v>
      </c>
    </row>
    <row r="32" spans="2:13">
      <c r="B32" s="1">
        <f t="shared" si="2"/>
        <v>39841</v>
      </c>
      <c r="C32" s="1">
        <f t="shared" si="2"/>
        <v>39872</v>
      </c>
      <c r="D32" s="1">
        <f t="shared" si="2"/>
        <v>39900</v>
      </c>
      <c r="E32" s="1">
        <f t="shared" si="2"/>
        <v>39931</v>
      </c>
      <c r="F32" s="1">
        <f t="shared" si="2"/>
        <v>39961</v>
      </c>
      <c r="G32" s="1">
        <f t="shared" si="2"/>
        <v>39992</v>
      </c>
      <c r="H32" s="1">
        <f t="shared" si="2"/>
        <v>40022</v>
      </c>
      <c r="I32" s="1">
        <f t="shared" si="2"/>
        <v>40053</v>
      </c>
      <c r="J32" s="1">
        <f t="shared" si="2"/>
        <v>40084</v>
      </c>
      <c r="K32" s="1">
        <f t="shared" si="2"/>
        <v>40114</v>
      </c>
      <c r="L32" s="1">
        <f t="shared" si="2"/>
        <v>40145</v>
      </c>
      <c r="M32" s="1">
        <f t="shared" si="2"/>
        <v>40175</v>
      </c>
    </row>
    <row r="33" spans="2:13">
      <c r="B33" s="1">
        <f t="shared" si="2"/>
        <v>39842</v>
      </c>
      <c r="C33" s="1" t="str">
        <f t="shared" si="2"/>
        <v/>
      </c>
      <c r="D33" s="1">
        <f t="shared" si="2"/>
        <v>39901</v>
      </c>
      <c r="E33" s="1">
        <f t="shared" si="2"/>
        <v>39932</v>
      </c>
      <c r="F33" s="1">
        <f t="shared" si="2"/>
        <v>39962</v>
      </c>
      <c r="G33" s="1">
        <f t="shared" si="2"/>
        <v>39993</v>
      </c>
      <c r="H33" s="1">
        <f t="shared" si="2"/>
        <v>40023</v>
      </c>
      <c r="I33" s="1">
        <f t="shared" si="2"/>
        <v>40054</v>
      </c>
      <c r="J33" s="1">
        <f t="shared" si="2"/>
        <v>40085</v>
      </c>
      <c r="K33" s="1">
        <f t="shared" si="2"/>
        <v>40115</v>
      </c>
      <c r="L33" s="1">
        <f t="shared" si="2"/>
        <v>40146</v>
      </c>
      <c r="M33" s="1">
        <f t="shared" si="2"/>
        <v>40176</v>
      </c>
    </row>
    <row r="34" spans="2:13">
      <c r="B34" s="1">
        <f t="shared" si="2"/>
        <v>39843</v>
      </c>
      <c r="C34" s="1" t="str">
        <f t="shared" si="2"/>
        <v/>
      </c>
      <c r="D34" s="1">
        <f t="shared" si="2"/>
        <v>39902</v>
      </c>
      <c r="E34" s="1">
        <f t="shared" si="2"/>
        <v>39933</v>
      </c>
      <c r="F34" s="1">
        <f t="shared" si="2"/>
        <v>39963</v>
      </c>
      <c r="G34" s="1">
        <f t="shared" si="2"/>
        <v>39994</v>
      </c>
      <c r="H34" s="1">
        <f t="shared" si="2"/>
        <v>40024</v>
      </c>
      <c r="I34" s="1">
        <f t="shared" si="2"/>
        <v>40055</v>
      </c>
      <c r="J34" s="1">
        <f t="shared" si="2"/>
        <v>40086</v>
      </c>
      <c r="K34" s="1">
        <f t="shared" si="2"/>
        <v>40116</v>
      </c>
      <c r="L34" s="1">
        <f t="shared" si="2"/>
        <v>40147</v>
      </c>
      <c r="M34" s="1">
        <f t="shared" si="2"/>
        <v>40177</v>
      </c>
    </row>
    <row r="35" spans="2:13">
      <c r="B35" s="1">
        <f t="shared" si="2"/>
        <v>39844</v>
      </c>
      <c r="C35" s="1" t="str">
        <f t="shared" si="2"/>
        <v/>
      </c>
      <c r="D35" s="1">
        <f t="shared" si="2"/>
        <v>39903</v>
      </c>
      <c r="E35" s="1" t="str">
        <f t="shared" si="2"/>
        <v/>
      </c>
      <c r="F35" s="1">
        <f t="shared" si="2"/>
        <v>39964</v>
      </c>
      <c r="G35" s="1" t="str">
        <f t="shared" si="2"/>
        <v/>
      </c>
      <c r="H35" s="1">
        <f t="shared" si="2"/>
        <v>40025</v>
      </c>
      <c r="I35" s="1">
        <f t="shared" si="2"/>
        <v>40056</v>
      </c>
      <c r="J35" s="1" t="str">
        <f t="shared" si="2"/>
        <v/>
      </c>
      <c r="K35" s="1">
        <f t="shared" si="2"/>
        <v>40117</v>
      </c>
      <c r="L35" s="1" t="str">
        <f t="shared" si="2"/>
        <v/>
      </c>
      <c r="M35" s="1">
        <f t="shared" si="2"/>
        <v>40178</v>
      </c>
    </row>
  </sheetData>
  <conditionalFormatting sqref="B5:M35">
    <cfRule type="expression" dxfId="5" priority="1" stopIfTrue="1">
      <formula>ISNUMBER(MATCH(B5,Feiertage,0))</formula>
    </cfRule>
    <cfRule type="expression" dxfId="4" priority="2" stopIfTrue="1">
      <formula>WEEKDAY(B5)=1</formula>
    </cfRule>
    <cfRule type="expression" dxfId="3" priority="3" stopIfTrue="1">
      <formula>WEEKDAY(B5)=7</formula>
    </cfRule>
  </conditionalFormatting>
  <pageMargins left="0.7" right="0.7" top="0.78740157499999996" bottom="0.78740157499999996" header="0.3" footer="0.3"/>
  <drawing r:id="rId1"/>
  <legacyDrawing r:id="rId2"/>
</worksheet>
</file>

<file path=xl/worksheets/sheet5.xml><?xml version="1.0" encoding="utf-8"?>
<worksheet xmlns="http://schemas.openxmlformats.org/spreadsheetml/2006/main" xmlns:r="http://schemas.openxmlformats.org/officeDocument/2006/relationships">
  <sheetPr codeName="Tabelle4"/>
  <dimension ref="A3:L46"/>
  <sheetViews>
    <sheetView tabSelected="1" workbookViewId="0">
      <selection activeCell="C43" sqref="C43"/>
    </sheetView>
  </sheetViews>
  <sheetFormatPr baseColWidth="10" defaultRowHeight="12.75"/>
  <cols>
    <col min="1" max="1" width="17.28515625" bestFit="1" customWidth="1"/>
    <col min="2" max="2" width="6.7109375" hidden="1" customWidth="1"/>
    <col min="3" max="3" width="16.140625" bestFit="1" customWidth="1"/>
    <col min="4" max="4" width="11.28515625" hidden="1" customWidth="1"/>
    <col min="5" max="5" width="16.140625" hidden="1" customWidth="1"/>
    <col min="7" max="7" width="14" bestFit="1" customWidth="1"/>
    <col min="8" max="8" width="17.42578125" customWidth="1"/>
  </cols>
  <sheetData>
    <row r="3" spans="1:12" ht="13.5" thickBot="1"/>
    <row r="4" spans="1:12" ht="16.5" thickBot="1">
      <c r="A4" s="15" t="s">
        <v>16</v>
      </c>
      <c r="B4" s="16"/>
      <c r="C4" s="17"/>
      <c r="D4" s="16"/>
      <c r="E4" s="17"/>
    </row>
    <row r="5" spans="1:12">
      <c r="A5" s="14"/>
    </row>
    <row r="7" spans="1:12">
      <c r="A7" s="14">
        <f>DATE(Lösung!$A$1,1,1)</f>
        <v>39814</v>
      </c>
      <c r="B7" t="b">
        <v>1</v>
      </c>
      <c r="C7" t="s">
        <v>17</v>
      </c>
      <c r="D7" t="s">
        <v>64</v>
      </c>
      <c r="E7" t="s">
        <v>17</v>
      </c>
      <c r="H7" s="1"/>
    </row>
    <row r="8" spans="1:12">
      <c r="A8" s="14">
        <f>DATE(Lösung!$A$1,1,6)</f>
        <v>39819</v>
      </c>
      <c r="B8" t="b">
        <v>1</v>
      </c>
      <c r="C8" t="s">
        <v>19</v>
      </c>
      <c r="D8" t="s">
        <v>65</v>
      </c>
      <c r="E8" t="s">
        <v>19</v>
      </c>
      <c r="H8" s="1"/>
    </row>
    <row r="9" spans="1:12">
      <c r="A9" s="14">
        <f>A10-2</f>
        <v>39913</v>
      </c>
      <c r="B9" t="b">
        <v>1</v>
      </c>
      <c r="C9" t="s">
        <v>21</v>
      </c>
      <c r="D9" t="s">
        <v>66</v>
      </c>
      <c r="E9" t="s">
        <v>21</v>
      </c>
      <c r="H9" s="1"/>
    </row>
    <row r="10" spans="1:12">
      <c r="A10" s="19">
        <f>TRUNC(DATE(Lösung!A1,3,56-MOD(MOD(Lösung!A1,19)*10.63+5,29))/7)*7+1</f>
        <v>39915</v>
      </c>
      <c r="B10" t="b">
        <v>1</v>
      </c>
      <c r="C10" s="20" t="s">
        <v>67</v>
      </c>
      <c r="D10" t="s">
        <v>63</v>
      </c>
      <c r="E10" t="s">
        <v>67</v>
      </c>
      <c r="H10" s="1"/>
    </row>
    <row r="11" spans="1:12">
      <c r="A11" s="14">
        <f>A10+1</f>
        <v>39916</v>
      </c>
      <c r="B11" t="b">
        <v>1</v>
      </c>
      <c r="C11" t="s">
        <v>22</v>
      </c>
      <c r="D11" t="s">
        <v>68</v>
      </c>
      <c r="E11" t="s">
        <v>22</v>
      </c>
      <c r="H11" s="1"/>
    </row>
    <row r="12" spans="1:12">
      <c r="A12" s="14">
        <f>DATE(Lösung!$A$1,5,1)</f>
        <v>39934</v>
      </c>
      <c r="B12" t="b">
        <v>1</v>
      </c>
      <c r="C12" t="s">
        <v>24</v>
      </c>
      <c r="D12" t="s">
        <v>69</v>
      </c>
      <c r="E12" t="s">
        <v>24</v>
      </c>
      <c r="H12" s="1"/>
    </row>
    <row r="13" spans="1:12">
      <c r="A13" s="14">
        <f>A10+39</f>
        <v>39954</v>
      </c>
      <c r="B13" t="b">
        <v>1</v>
      </c>
      <c r="C13" t="s">
        <v>25</v>
      </c>
      <c r="D13" t="s">
        <v>70</v>
      </c>
      <c r="E13" t="s">
        <v>25</v>
      </c>
      <c r="H13" s="1"/>
    </row>
    <row r="14" spans="1:12">
      <c r="A14" s="14">
        <f>A10+49</f>
        <v>39964</v>
      </c>
      <c r="B14" t="b">
        <v>1</v>
      </c>
      <c r="C14" t="s">
        <v>72</v>
      </c>
      <c r="D14" t="s">
        <v>71</v>
      </c>
      <c r="E14" t="s">
        <v>72</v>
      </c>
      <c r="H14" s="1"/>
      <c r="L14" s="1"/>
    </row>
    <row r="15" spans="1:12">
      <c r="A15" s="14">
        <f>A10+50</f>
        <v>39965</v>
      </c>
      <c r="B15" t="b">
        <v>1</v>
      </c>
      <c r="C15" t="s">
        <v>27</v>
      </c>
      <c r="D15" t="s">
        <v>73</v>
      </c>
      <c r="E15" t="s">
        <v>27</v>
      </c>
      <c r="H15" s="1"/>
      <c r="L15" s="1"/>
    </row>
    <row r="16" spans="1:12">
      <c r="A16" s="14">
        <f>A10+60</f>
        <v>39975</v>
      </c>
      <c r="B16" t="b">
        <v>1</v>
      </c>
      <c r="C16" t="s">
        <v>29</v>
      </c>
      <c r="D16" t="s">
        <v>74</v>
      </c>
      <c r="E16" t="s">
        <v>29</v>
      </c>
      <c r="H16" s="1"/>
      <c r="L16" s="1"/>
    </row>
    <row r="17" spans="1:8">
      <c r="A17" s="14">
        <f>DATE(Lösung!$A$1,8,8)</f>
        <v>40033</v>
      </c>
      <c r="B17" t="b">
        <v>1</v>
      </c>
      <c r="C17" t="s">
        <v>30</v>
      </c>
      <c r="D17" t="s">
        <v>75</v>
      </c>
      <c r="E17" t="s">
        <v>30</v>
      </c>
      <c r="H17" s="1"/>
    </row>
    <row r="18" spans="1:8">
      <c r="A18" s="14">
        <f>DATE(Lösung!$A$1,8,15)</f>
        <v>40040</v>
      </c>
      <c r="B18" t="b">
        <v>1</v>
      </c>
      <c r="C18" t="s">
        <v>31</v>
      </c>
      <c r="D18" t="s">
        <v>76</v>
      </c>
      <c r="E18" t="s">
        <v>31</v>
      </c>
      <c r="H18" s="1"/>
    </row>
    <row r="19" spans="1:8">
      <c r="A19" s="14">
        <f>DATE(Lösung!$A$1,10,3)</f>
        <v>40089</v>
      </c>
      <c r="B19" t="b">
        <v>1</v>
      </c>
      <c r="C19" t="s">
        <v>32</v>
      </c>
      <c r="D19" t="s">
        <v>77</v>
      </c>
      <c r="E19" t="s">
        <v>32</v>
      </c>
      <c r="H19" s="1"/>
    </row>
    <row r="20" spans="1:8">
      <c r="A20" s="14">
        <f>DATE(Lösung!$A$1,10,31)</f>
        <v>40117</v>
      </c>
      <c r="B20" t="b">
        <v>1</v>
      </c>
      <c r="C20" t="s">
        <v>33</v>
      </c>
      <c r="D20" t="s">
        <v>78</v>
      </c>
      <c r="E20" t="s">
        <v>33</v>
      </c>
      <c r="H20" s="1"/>
    </row>
    <row r="21" spans="1:8">
      <c r="A21" s="14">
        <f>DATE(Lösung!$A$1,11,1)</f>
        <v>40118</v>
      </c>
      <c r="B21" t="b">
        <v>1</v>
      </c>
      <c r="C21" t="s">
        <v>34</v>
      </c>
      <c r="D21" t="s">
        <v>79</v>
      </c>
      <c r="E21" t="s">
        <v>34</v>
      </c>
      <c r="H21" s="1"/>
    </row>
    <row r="22" spans="1:8">
      <c r="A22" s="14">
        <f>DATE(Lösung!$A$1,11,16)</f>
        <v>40133</v>
      </c>
      <c r="B22" t="b">
        <v>1</v>
      </c>
      <c r="C22" t="s">
        <v>35</v>
      </c>
      <c r="D22" t="s">
        <v>80</v>
      </c>
      <c r="E22" t="s">
        <v>35</v>
      </c>
      <c r="H22" s="1"/>
    </row>
    <row r="23" spans="1:8">
      <c r="A23" s="14">
        <f>DATE(Lösung!$A$1,12,25)</f>
        <v>40172</v>
      </c>
      <c r="B23" t="b">
        <v>1</v>
      </c>
      <c r="C23" t="s">
        <v>36</v>
      </c>
      <c r="D23" t="s">
        <v>81</v>
      </c>
      <c r="E23" t="s">
        <v>36</v>
      </c>
      <c r="H23" s="1"/>
    </row>
    <row r="24" spans="1:8">
      <c r="A24" s="14">
        <f>DATE(Lösung!$A$1,12,26)</f>
        <v>40173</v>
      </c>
      <c r="B24" t="b">
        <v>1</v>
      </c>
      <c r="C24" t="s">
        <v>37</v>
      </c>
      <c r="D24" t="s">
        <v>82</v>
      </c>
      <c r="E24" t="s">
        <v>37</v>
      </c>
      <c r="H24" s="1"/>
    </row>
    <row r="25" spans="1:8">
      <c r="A25" s="14"/>
    </row>
    <row r="26" spans="1:8">
      <c r="A26" s="14">
        <f>A10-52</f>
        <v>39863</v>
      </c>
      <c r="B26" t="b">
        <v>1</v>
      </c>
      <c r="C26" t="s">
        <v>38</v>
      </c>
      <c r="D26" t="s">
        <v>83</v>
      </c>
      <c r="E26" t="s">
        <v>38</v>
      </c>
      <c r="G26" s="14"/>
    </row>
    <row r="27" spans="1:8">
      <c r="A27" s="14">
        <f>A10-48</f>
        <v>39867</v>
      </c>
      <c r="B27" t="b">
        <v>1</v>
      </c>
      <c r="C27" t="s">
        <v>39</v>
      </c>
      <c r="D27" t="s">
        <v>84</v>
      </c>
      <c r="E27" t="s">
        <v>39</v>
      </c>
    </row>
    <row r="28" spans="1:8">
      <c r="A28" s="14">
        <f>A10-46</f>
        <v>39869</v>
      </c>
      <c r="B28" t="b">
        <v>1</v>
      </c>
      <c r="C28" t="s">
        <v>40</v>
      </c>
      <c r="D28" t="s">
        <v>85</v>
      </c>
      <c r="E28" t="s">
        <v>40</v>
      </c>
    </row>
    <row r="29" spans="1:8">
      <c r="A29" s="14">
        <f>DATE(Lösung!$A$1,12,24)</f>
        <v>40171</v>
      </c>
      <c r="B29" t="b">
        <v>1</v>
      </c>
      <c r="C29" t="s">
        <v>41</v>
      </c>
      <c r="D29" t="s">
        <v>86</v>
      </c>
      <c r="E29" t="s">
        <v>41</v>
      </c>
      <c r="H29" s="1"/>
    </row>
    <row r="30" spans="1:8">
      <c r="A30" s="14">
        <f>DATE(Lösung!$A$1,12,31)</f>
        <v>40178</v>
      </c>
      <c r="B30" t="b">
        <v>1</v>
      </c>
      <c r="C30" t="s">
        <v>42</v>
      </c>
      <c r="D30" t="s">
        <v>87</v>
      </c>
      <c r="E30" t="s">
        <v>42</v>
      </c>
      <c r="H30" s="1"/>
    </row>
    <row r="33" spans="1:1">
      <c r="A33" s="14"/>
    </row>
    <row r="34" spans="1:1">
      <c r="A34" s="14"/>
    </row>
    <row r="35" spans="1:1">
      <c r="A35" s="14"/>
    </row>
    <row r="36" spans="1:1">
      <c r="A36" s="14"/>
    </row>
    <row r="37" spans="1:1">
      <c r="A37" s="14"/>
    </row>
    <row r="38" spans="1:1">
      <c r="A38" s="14"/>
    </row>
    <row r="39" spans="1:1">
      <c r="A39" s="14"/>
    </row>
    <row r="40" spans="1:1">
      <c r="A40" s="14"/>
    </row>
    <row r="41" spans="1:1">
      <c r="A41" s="14"/>
    </row>
    <row r="42" spans="1:1">
      <c r="A42" s="14"/>
    </row>
    <row r="43" spans="1:1">
      <c r="A43" s="14"/>
    </row>
    <row r="44" spans="1:1">
      <c r="A44" s="14"/>
    </row>
    <row r="45" spans="1:1">
      <c r="A45" s="14"/>
    </row>
    <row r="46" spans="1:1">
      <c r="A46" s="14"/>
    </row>
  </sheetData>
  <phoneticPr fontId="2" type="noConversion"/>
  <conditionalFormatting sqref="H24">
    <cfRule type="expression" dxfId="2" priority="1" stopIfTrue="1">
      <formula>ISNUMBER(MATCH(H24,Feiertage,0))</formula>
    </cfRule>
    <cfRule type="expression" dxfId="1" priority="2" stopIfTrue="1">
      <formula>WEEKDAY(H24)=1</formula>
    </cfRule>
    <cfRule type="expression" dxfId="0" priority="3" stopIfTrue="1">
      <formula>WEEKDAY(H24)=7</formula>
    </cfRule>
  </conditionalFormatting>
  <pageMargins left="0.78740157499999996" right="0.78740157499999996" top="0.984251969" bottom="0.984251969" header="0.4921259845" footer="0.4921259845"/>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Nettoarbeitstage</vt:lpstr>
      <vt:lpstr>Jahreskalender</vt:lpstr>
      <vt:lpstr>Aufgabe</vt:lpstr>
      <vt:lpstr>Lösung</vt:lpstr>
      <vt:lpstr>Feiertage</vt:lpstr>
      <vt:lpstr>Feiertage</vt:lpstr>
      <vt:lpstr>SollTägl</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Helmut Mittelbach</dc:creator>
  <cp:lastModifiedBy>Helmut Mittelbach</cp:lastModifiedBy>
  <dcterms:created xsi:type="dcterms:W3CDTF">2003-11-08T17:15:30Z</dcterms:created>
  <dcterms:modified xsi:type="dcterms:W3CDTF">2009-10-19T16:07:22Z</dcterms:modified>
</cp:coreProperties>
</file>