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-330" yWindow="4455" windowWidth="15330" windowHeight="4185"/>
  </bookViews>
  <sheets>
    <sheet name="Aufgabe" sheetId="5" r:id="rId1"/>
    <sheet name="Lösung" sheetId="6" r:id="rId2"/>
  </sheets>
  <calcPr calcId="124519"/>
  <webPublishing codePage="1252"/>
</workbook>
</file>

<file path=xl/calcChain.xml><?xml version="1.0" encoding="utf-8"?>
<calcChain xmlns="http://schemas.openxmlformats.org/spreadsheetml/2006/main">
  <c r="E5" i="6"/>
  <c r="H5" s="1"/>
  <c r="L5" s="1"/>
  <c r="J5"/>
  <c r="E4"/>
  <c r="H4" s="1"/>
  <c r="L4" s="1"/>
  <c r="J4"/>
  <c r="F5"/>
  <c r="I5" s="1"/>
  <c r="M5" s="1"/>
  <c r="F4"/>
  <c r="I4" s="1"/>
  <c r="M4" s="1"/>
  <c r="D5"/>
  <c r="G5" s="1"/>
  <c r="K5" s="1"/>
  <c r="D4"/>
  <c r="G4" s="1"/>
  <c r="K4" s="1"/>
  <c r="K3"/>
  <c r="L3"/>
  <c r="M3"/>
  <c r="N3"/>
  <c r="O3"/>
  <c r="P3"/>
  <c r="P3" i="5"/>
  <c r="O3"/>
  <c r="K3"/>
  <c r="L3"/>
  <c r="M3"/>
  <c r="N3"/>
  <c r="E5"/>
  <c r="E4"/>
  <c r="F5"/>
  <c r="F4"/>
  <c r="D5"/>
  <c r="D4"/>
  <c r="O4" i="6" l="1"/>
  <c r="N4"/>
  <c r="P4"/>
</calcChain>
</file>

<file path=xl/comments1.xml><?xml version="1.0" encoding="utf-8"?>
<comments xmlns="http://schemas.openxmlformats.org/spreadsheetml/2006/main">
  <authors>
    <author>Helmut</author>
  </authors>
  <commentList>
    <comment ref="J2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auf die Anschaffungskosten</t>
        </r>
      </text>
    </comment>
    <comment ref="B7" authorId="0">
      <text>
        <r>
          <rPr>
            <sz val="10"/>
            <rFont val="Arial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J2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auf die Anschaffungskosten</t>
        </r>
      </text>
    </comment>
  </commentList>
</comments>
</file>

<file path=xl/sharedStrings.xml><?xml version="1.0" encoding="utf-8"?>
<sst xmlns="http://schemas.openxmlformats.org/spreadsheetml/2006/main" count="23" uniqueCount="12">
  <si>
    <t>Heizung</t>
  </si>
  <si>
    <t>Öl</t>
  </si>
  <si>
    <t>Gas</t>
  </si>
  <si>
    <t>Jahresverbrauch</t>
  </si>
  <si>
    <t>Ansch.Kosten</t>
  </si>
  <si>
    <t>Kosten für 1l Öl bzw. 1m3 Gas</t>
  </si>
  <si>
    <t>Jahres-Verbrauchs-Kosten</t>
  </si>
  <si>
    <t>Abschreibung pro Jahr</t>
  </si>
  <si>
    <t>Jahres-Gesamt-Kosten</t>
  </si>
  <si>
    <t>Heizungen im Vergleich</t>
  </si>
  <si>
    <t>Diff Gas - Öl</t>
  </si>
  <si>
    <t>Hier gibt's noch mehr Excel</t>
  </si>
</sst>
</file>

<file path=xl/styles.xml><?xml version="1.0" encoding="utf-8"?>
<styleSheet xmlns="http://schemas.openxmlformats.org/spreadsheetml/2006/main">
  <numFmts count="13">
    <numFmt numFmtId="164" formatCode="_-* #,##0.00\ &quot;€&quot;_-;\-* #,##0.00\ &quot;€&quot;_-;_-* &quot;-&quot;??\ &quot;€&quot;_-;_-@_-"/>
    <numFmt numFmtId="165" formatCode="0&quot; l&quot;"/>
    <numFmt numFmtId="166" formatCode="&quot;=&quot;0%\ &quot;der Anschaffungskosten&quot;"/>
    <numFmt numFmtId="167" formatCode="#,##0\ &quot;€&quot;"/>
    <numFmt numFmtId="168" formatCode="0&quot;m3&quot;"/>
    <numFmt numFmtId="169" formatCode="#,##0.00\ &quot;€&quot;"/>
    <numFmt numFmtId="170" formatCode="0.00%\ "/>
    <numFmt numFmtId="171" formatCode="&quot;Ø &quot;General"/>
    <numFmt numFmtId="172" formatCode="0&quot;° C&quot;"/>
    <numFmt numFmtId="173" formatCode="[&gt;1000]0.00,&quot; km&quot;;0.00&quot; m&quot;"/>
    <numFmt numFmtId="174" formatCode="0&quot; m³&quot;"/>
    <numFmt numFmtId="175" formatCode="0&quot; m²&quot;"/>
    <numFmt numFmtId="176" formatCode="[=1]&quot; 1 Tag&quot;;0&quot; Tage&quot;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7.5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  <fill>
      <patternFill patternType="solid">
        <fgColor indexed="47"/>
        <bgColor indexed="47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9" fillId="4" borderId="1" applyFont="0" applyFill="0" applyBorder="0" applyAlignment="0" applyProtection="0"/>
    <xf numFmtId="173" fontId="8" fillId="0" borderId="0"/>
    <xf numFmtId="174" fontId="8" fillId="0" borderId="0"/>
    <xf numFmtId="175" fontId="8" fillId="0" borderId="0"/>
    <xf numFmtId="176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66" fontId="0" fillId="0" borderId="0" xfId="0" quotePrefix="1" applyNumberFormat="1"/>
    <xf numFmtId="3" fontId="0" fillId="0" borderId="0" xfId="0" applyNumberFormat="1"/>
    <xf numFmtId="1" fontId="0" fillId="0" borderId="0" xfId="0" applyNumberFormat="1"/>
    <xf numFmtId="165" fontId="1" fillId="2" borderId="0" xfId="1" applyNumberFormat="1" applyFont="1" applyFill="1"/>
    <xf numFmtId="165" fontId="1" fillId="0" borderId="0" xfId="1" applyNumberFormat="1" applyFont="1"/>
    <xf numFmtId="168" fontId="1" fillId="2" borderId="0" xfId="1" applyNumberFormat="1" applyFont="1" applyFill="1"/>
    <xf numFmtId="167" fontId="5" fillId="3" borderId="0" xfId="1" applyNumberFormat="1" applyFont="1" applyFill="1"/>
    <xf numFmtId="170" fontId="0" fillId="0" borderId="0" xfId="0" quotePrefix="1" applyNumberFormat="1"/>
    <xf numFmtId="169" fontId="5" fillId="0" borderId="0" xfId="1" applyNumberFormat="1" applyFont="1"/>
    <xf numFmtId="167" fontId="5" fillId="0" borderId="0" xfId="1" applyNumberFormat="1" applyFont="1"/>
    <xf numFmtId="0" fontId="2" fillId="0" borderId="0" xfId="0" applyFont="1" applyAlignment="1">
      <alignment horizontal="centerContinuous"/>
    </xf>
    <xf numFmtId="172" fontId="4" fillId="0" borderId="0" xfId="3" applyFont="1" applyFill="1" applyBorder="1"/>
    <xf numFmtId="172" fontId="0" fillId="0" borderId="0" xfId="3" applyFont="1" applyFill="1" applyBorder="1"/>
    <xf numFmtId="167" fontId="5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8" applyAlignment="1" applyProtection="1"/>
  </cellXfs>
  <cellStyles count="9">
    <cellStyle name="Durchschnitt" xfId="2"/>
    <cellStyle name="Grad Celsius" xfId="3"/>
    <cellStyle name="Hyperlink" xfId="8" builtinId="8"/>
    <cellStyle name="km/m" xfId="4"/>
    <cellStyle name="kubikmeter" xfId="5"/>
    <cellStyle name="Quadratmeter" xfId="6"/>
    <cellStyle name="Standard" xfId="0" builtinId="0"/>
    <cellStyle name="Tag/Tage" xfId="7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4"/>
  <c:chart>
    <c:title>
      <c:tx>
        <c:rich>
          <a:bodyPr/>
          <a:lstStyle/>
          <a:p>
            <a:pPr>
              <a:defRPr sz="1200" b="1">
                <a:solidFill>
                  <a:srgbClr val="FFFF00"/>
                </a:solidFill>
              </a:defRPr>
            </a:pPr>
            <a:r>
              <a:rPr lang="de-DE"/>
              <a:t>Heizkosten im Vergleich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Lösung!$A$4</c:f>
              <c:strCache>
                <c:ptCount val="1"/>
                <c:pt idx="0">
                  <c:v>Öl</c:v>
                </c:pt>
              </c:strCache>
            </c:strRef>
          </c:tx>
          <c:marker>
            <c:symbol val="diamond"/>
            <c:size val="5"/>
          </c:marker>
          <c:xVal>
            <c:numRef>
              <c:f>Lösung!$K$3:$M$3</c:f>
              <c:numCache>
                <c:formatCode>0"° C"</c:formatCode>
                <c:ptCount val="3"/>
                <c:pt idx="0">
                  <c:v>19</c:v>
                </c:pt>
                <c:pt idx="1">
                  <c:v>22</c:v>
                </c:pt>
                <c:pt idx="2">
                  <c:v>25</c:v>
                </c:pt>
              </c:numCache>
            </c:numRef>
          </c:xVal>
          <c:yVal>
            <c:numRef>
              <c:f>Lösung!$K$4:$M$4</c:f>
              <c:numCache>
                <c:formatCode>#,##0\ "$"</c:formatCode>
                <c:ptCount val="3"/>
                <c:pt idx="0">
                  <c:v>3155</c:v>
                </c:pt>
                <c:pt idx="1">
                  <c:v>3444.5978854203472</c:v>
                </c:pt>
                <c:pt idx="2">
                  <c:v>3772.7552812958374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Lösung!$A$5</c:f>
              <c:strCache>
                <c:ptCount val="1"/>
                <c:pt idx="0">
                  <c:v>Gas</c:v>
                </c:pt>
              </c:strCache>
            </c:strRef>
          </c:tx>
          <c:marker>
            <c:symbol val="square"/>
            <c:size val="5"/>
          </c:marker>
          <c:xVal>
            <c:numRef>
              <c:f>Lösung!$K$3:$M$3</c:f>
              <c:numCache>
                <c:formatCode>0"° C"</c:formatCode>
                <c:ptCount val="3"/>
                <c:pt idx="0">
                  <c:v>19</c:v>
                </c:pt>
                <c:pt idx="1">
                  <c:v>22</c:v>
                </c:pt>
                <c:pt idx="2">
                  <c:v>25</c:v>
                </c:pt>
              </c:numCache>
            </c:numRef>
          </c:xVal>
          <c:yVal>
            <c:numRef>
              <c:f>Lösung!$K$5:$M$5</c:f>
              <c:numCache>
                <c:formatCode>#,##0\ "$"</c:formatCode>
                <c:ptCount val="3"/>
                <c:pt idx="0">
                  <c:v>3195</c:v>
                </c:pt>
                <c:pt idx="1">
                  <c:v>3424.6810815402755</c:v>
                </c:pt>
                <c:pt idx="2">
                  <c:v>3684.9438437863537</c:v>
                </c:pt>
              </c:numCache>
            </c:numRef>
          </c:yVal>
          <c:smooth val="1"/>
        </c:ser>
        <c:axId val="117395840"/>
        <c:axId val="117397760"/>
      </c:scatterChart>
      <c:valAx>
        <c:axId val="117395840"/>
        <c:scaling>
          <c:orientation val="minMax"/>
          <c:min val="18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mtClean="0"/>
                  <a:t>Wohnungstemperatur</a:t>
                </a:r>
                <a:endParaRPr lang="de-DE"/>
              </a:p>
            </c:rich>
          </c:tx>
        </c:title>
        <c:numFmt formatCode="0&quot;° C&quot;" sourceLinked="1"/>
        <c:majorTickMark val="none"/>
        <c:tickLblPos val="nextTo"/>
        <c:crossAx val="117397760"/>
        <c:crosses val="autoZero"/>
        <c:crossBetween val="midCat"/>
      </c:valAx>
      <c:valAx>
        <c:axId val="1173977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 smtClean="0"/>
                  <a:t>Jahreskosten</a:t>
                </a:r>
                <a:endParaRPr lang="de-DE"/>
              </a:p>
              <a:p>
                <a:pPr>
                  <a:defRPr/>
                </a:pPr>
                <a:endParaRPr lang="de-DE"/>
              </a:p>
            </c:rich>
          </c:tx>
          <c:layout>
            <c:manualLayout>
              <c:xMode val="edge"/>
              <c:yMode val="edge"/>
              <c:x val="8.3333333333333367E-3"/>
              <c:y val="0.30555555555555558"/>
            </c:manualLayout>
          </c:layout>
        </c:title>
        <c:numFmt formatCode="#,##0\ &quot;$&quot;" sourceLinked="1"/>
        <c:majorTickMark val="none"/>
        <c:tickLblPos val="nextTo"/>
        <c:crossAx val="11739584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 paperSize="0" orientation="landscape" horizontalDpi="0" verticalDpi="0" copies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9</xdr:row>
      <xdr:rowOff>57150</xdr:rowOff>
    </xdr:from>
    <xdr:to>
      <xdr:col>16</xdr:col>
      <xdr:colOff>28575</xdr:colOff>
      <xdr:row>26</xdr:row>
      <xdr:rowOff>104775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390525" y="1619250"/>
          <a:ext cx="13935075" cy="28003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DE" sz="1200" b="1" i="1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1. Jahres-Verbrauchs-Kosten bei den verschiedenen Raumtemperaturen. Wie müssen Sie die Bezüge in der Formel wählen, damit Sie die Formel "ziehen" können?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2. Die Abschreibung pro Jahr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3.Die Jahres-Gesamtkosten bei den verschiedenen Raumtemperaturen.</a:t>
          </a:r>
        </a:p>
        <a:p>
          <a:pPr algn="l" rtl="0">
            <a:defRPr sz="1000"/>
          </a:pP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4.Stellen Sie die Jahresgesamtkosten als Liniendiagramm dar! (s. Muster, Kommentar in Zelle B7!)!)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In der Legende sollen die Begriffe Öl und Gas erscheinen.</a:t>
          </a:r>
        </a:p>
        <a:p>
          <a:pPr algn="l" rtl="0">
            <a:defRPr sz="1000"/>
          </a:pP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FF"/>
              </a:solidFill>
              <a:latin typeface="Arial"/>
              <a:cs typeface="Arial"/>
            </a:rPr>
            <a:t>... und für die echten Excel-Freaks:</a:t>
          </a: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5. Berechnen Sie, bei welcher Raumtemperatur Öl- und Gasheizung gleich teuer sind.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6. Wie hoch müßte die Abschreibungsrate sein, damit die Heizungen bei 22 Grad die gleichen Jahresgesamtkosten ergeben?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25</xdr:row>
      <xdr:rowOff>1</xdr:rowOff>
    </xdr:from>
    <xdr:to>
      <xdr:col>13</xdr:col>
      <xdr:colOff>542925</xdr:colOff>
      <xdr:row>51</xdr:row>
      <xdr:rowOff>73026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352425" y="4152901"/>
          <a:ext cx="13068300" cy="42830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DE" sz="1200" b="1" i="1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1. Jahres-Verbrauchs-Kosten bei den verschiedenen Raumtemperaturen. Wie müssen Sie die Bezüge in der Formel wählen, damit Sie die Formel "ziehen" können?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2. Die Abschreibung pro Jahr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3.Die Jahres-Gesamtkosten bei den verschiedenen Raumtemperaturen.</a:t>
          </a:r>
        </a:p>
        <a:p>
          <a:pPr algn="l" rtl="0">
            <a:defRPr sz="1000"/>
          </a:pP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4.Stellen Sie die Jahresgesamtkosten als X-Y-Diagramm dar! (s. Muster!)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Markieren Sie als Datenbereich K3:M5 , stellen Sie den Datenbereich als X-Y-Diagramm mit durchgezogenen Linien dar.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        </a:t>
          </a: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In der Legende sollen die Begriffe Öl und Gas erscheinen.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 Datenquelle bearbeiten - Datenreihen benennen (entweder direkt den gewünschten Text eingeben, oder Bezug auf die Zellen A4 und A5).</a:t>
          </a: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FF"/>
              </a:solidFill>
              <a:latin typeface="Arial"/>
              <a:cs typeface="Arial"/>
            </a:rPr>
            <a:t>... und für die echten Excel-Freaks:</a:t>
          </a: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5. Berechnen Sie, bei welcher Raumtemperatur Öl- und Gasheizung gleich teuer sind.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Konzept: Bei 22 Grad beträgt die Differenz -20€ (O4). Dieser Wert wird in der Zielwertsuche auf 0 gesetzt (Register Daten, Gruppe Datentools, Was wäre, wenn Analyse, Zielwertsuche) Das soll durch Veränderung des Wertes in Zelle E3 erreicht werden.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Zielwertsuche - Zielzelle: O4 - Zielwert: 0, Veränderbare Zelle: E3. Ergebnis kann in Zelle E3 abgelesen werden: Gleiche Kosten bei  21,044 Grad.</a:t>
          </a:r>
          <a:endParaRPr lang="de-DE" sz="12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6. Wie hoch müßte die Abschreibungsrate sein, damit die Heizungen bei 22 Grad die gleichenJahresgesamtkosten ergeben?</a:t>
          </a:r>
        </a:p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Gleiches Konzept wie Aufgabe 5.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        Zielwertsuche - Zielzelle: O4 - Zielwert: 0, Veränderbare Zelle: J3. Ergebnis: Gleiche Kosten bei  10,2% Abschreibung.</a:t>
          </a:r>
          <a:endParaRPr lang="de-DE"/>
        </a:p>
      </xdr:txBody>
    </xdr:sp>
    <xdr:clientData/>
  </xdr:twoCellAnchor>
  <xdr:oneCellAnchor>
    <xdr:from>
      <xdr:col>1</xdr:col>
      <xdr:colOff>339725</xdr:colOff>
      <xdr:row>6</xdr:row>
      <xdr:rowOff>158750</xdr:rowOff>
    </xdr:from>
    <xdr:ext cx="10096500" cy="2743200"/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A1:P23"/>
  <sheetViews>
    <sheetView tabSelected="1" zoomScale="75" workbookViewId="0">
      <selection activeCell="L1" sqref="L1"/>
    </sheetView>
  </sheetViews>
  <sheetFormatPr baseColWidth="10" defaultColWidth="9.140625" defaultRowHeight="12.75"/>
  <cols>
    <col min="1" max="1" width="9.140625" customWidth="1"/>
    <col min="2" max="2" width="12.28515625" customWidth="1"/>
    <col min="3" max="3" width="27" bestFit="1" customWidth="1"/>
    <col min="4" max="4" width="13.42578125" customWidth="1"/>
    <col min="5" max="9" width="12.7109375" bestFit="1" customWidth="1"/>
    <col min="10" max="10" width="22.7109375" customWidth="1"/>
    <col min="11" max="11" width="12" customWidth="1"/>
    <col min="12" max="16" width="10.85546875" bestFit="1" customWidth="1"/>
    <col min="17" max="17" width="9.140625" customWidth="1"/>
  </cols>
  <sheetData>
    <row r="1" spans="1:16" ht="18">
      <c r="A1" s="2" t="s">
        <v>9</v>
      </c>
      <c r="L1" s="19" t="s">
        <v>11</v>
      </c>
    </row>
    <row r="2" spans="1:16" s="1" customFormat="1">
      <c r="D2" s="17" t="s">
        <v>3</v>
      </c>
      <c r="E2" s="17"/>
      <c r="F2" s="17"/>
      <c r="G2" s="17" t="s">
        <v>6</v>
      </c>
      <c r="H2" s="17"/>
      <c r="I2" s="17"/>
      <c r="J2" s="1" t="s">
        <v>7</v>
      </c>
      <c r="K2" s="18" t="s">
        <v>8</v>
      </c>
      <c r="L2" s="18"/>
      <c r="M2" s="18"/>
      <c r="N2" s="1" t="s">
        <v>10</v>
      </c>
    </row>
    <row r="3" spans="1:16">
      <c r="A3" t="s">
        <v>0</v>
      </c>
      <c r="B3" t="s">
        <v>4</v>
      </c>
      <c r="C3" t="s">
        <v>5</v>
      </c>
      <c r="D3" s="14">
        <v>19</v>
      </c>
      <c r="E3" s="15">
        <v>22</v>
      </c>
      <c r="F3" s="15">
        <v>25</v>
      </c>
      <c r="G3" s="15">
        <v>19</v>
      </c>
      <c r="H3" s="15">
        <v>22</v>
      </c>
      <c r="I3" s="15">
        <v>25</v>
      </c>
      <c r="J3" s="10">
        <v>9.8000000000000004E-2</v>
      </c>
      <c r="K3" s="15">
        <f>D3</f>
        <v>19</v>
      </c>
      <c r="L3" s="15">
        <f>E3</f>
        <v>22</v>
      </c>
      <c r="M3" s="15">
        <f>F3</f>
        <v>25</v>
      </c>
      <c r="N3" s="15">
        <f>D3</f>
        <v>19</v>
      </c>
      <c r="O3" s="15">
        <f>E3</f>
        <v>22</v>
      </c>
      <c r="P3" s="15">
        <f>F3</f>
        <v>25</v>
      </c>
    </row>
    <row r="4" spans="1:16" ht="14.25">
      <c r="A4" t="s">
        <v>1</v>
      </c>
      <c r="B4" s="12">
        <v>10000</v>
      </c>
      <c r="C4" s="11">
        <v>0.87</v>
      </c>
      <c r="D4" s="6">
        <f>2500*(EXP((D3-$D$3)/24))</f>
        <v>2500</v>
      </c>
      <c r="E4" s="6">
        <f>2500*(EXP((E3-$D$3)/24))</f>
        <v>2832.8711326670659</v>
      </c>
      <c r="F4" s="6">
        <f>2500*(EXP((F3-$D$3)/24))</f>
        <v>3210.0635417193535</v>
      </c>
      <c r="G4" s="9"/>
      <c r="H4" s="9"/>
      <c r="I4" s="9"/>
      <c r="J4" s="9"/>
      <c r="K4" s="9"/>
      <c r="L4" s="9"/>
      <c r="M4" s="9"/>
      <c r="N4" s="16"/>
      <c r="O4" s="16"/>
      <c r="P4" s="16"/>
    </row>
    <row r="5" spans="1:16" ht="14.25">
      <c r="A5" t="s">
        <v>2</v>
      </c>
      <c r="B5" s="12">
        <v>15000</v>
      </c>
      <c r="C5" s="11">
        <v>0.75</v>
      </c>
      <c r="D5" s="8">
        <f>2300*(EXP((D3-$D$3)/24))</f>
        <v>2300</v>
      </c>
      <c r="E5" s="8">
        <f>2300*(EXP((E3-$D$3)/24))</f>
        <v>2606.2414420537007</v>
      </c>
      <c r="F5" s="8">
        <f>2300*(EXP((F3-$D$3)/24))</f>
        <v>2953.2584583818052</v>
      </c>
      <c r="G5" s="9"/>
      <c r="H5" s="9"/>
      <c r="I5" s="9"/>
      <c r="J5" s="9"/>
      <c r="K5" s="9"/>
      <c r="L5" s="9"/>
      <c r="M5" s="9"/>
      <c r="N5" s="16"/>
      <c r="O5" s="16"/>
      <c r="P5" s="16"/>
    </row>
    <row r="7" spans="1:16"/>
    <row r="9" spans="1:16">
      <c r="H9" s="7"/>
      <c r="I9" s="7"/>
      <c r="J9" s="7"/>
    </row>
    <row r="10" spans="1:16">
      <c r="J10" s="3"/>
    </row>
    <row r="12" spans="1:16">
      <c r="H12" s="7"/>
    </row>
    <row r="15" spans="1:16">
      <c r="G15" s="4"/>
    </row>
    <row r="23" spans="8:8">
      <c r="H23" s="5"/>
    </row>
  </sheetData>
  <mergeCells count="6">
    <mergeCell ref="O4:O5"/>
    <mergeCell ref="P4:P5"/>
    <mergeCell ref="D2:F2"/>
    <mergeCell ref="G2:I2"/>
    <mergeCell ref="K2:M2"/>
    <mergeCell ref="N4:N5"/>
  </mergeCells>
  <phoneticPr fontId="0" type="noConversion"/>
  <hyperlinks>
    <hyperlink ref="L1" r:id="rId1"/>
  </hyperlinks>
  <pageMargins left="0.78740157499999996" right="0.78740157499999996" top="0.984251969" bottom="0.984251969" header="0.5" footer="0.5"/>
  <pageSetup paperSize="9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/>
  <dimension ref="A1:P23"/>
  <sheetViews>
    <sheetView zoomScale="75" workbookViewId="0">
      <selection activeCell="M20" sqref="M20"/>
    </sheetView>
  </sheetViews>
  <sheetFormatPr baseColWidth="10" defaultColWidth="9.140625" defaultRowHeight="12.75"/>
  <cols>
    <col min="1" max="1" width="9.140625" customWidth="1"/>
    <col min="2" max="2" width="12.28515625" customWidth="1"/>
    <col min="3" max="3" width="27" bestFit="1" customWidth="1"/>
    <col min="4" max="4" width="13.42578125" customWidth="1"/>
    <col min="5" max="5" width="14.42578125" bestFit="1" customWidth="1"/>
    <col min="6" max="9" width="12.7109375" bestFit="1" customWidth="1"/>
    <col min="10" max="10" width="22.7109375" customWidth="1"/>
    <col min="11" max="13" width="14.42578125" bestFit="1" customWidth="1"/>
    <col min="14" max="14" width="10.85546875" bestFit="1" customWidth="1"/>
    <col min="15" max="15" width="14.42578125" bestFit="1" customWidth="1"/>
    <col min="16" max="16" width="10.85546875" bestFit="1" customWidth="1"/>
    <col min="17" max="17" width="9.140625" customWidth="1"/>
  </cols>
  <sheetData>
    <row r="1" spans="1:16" ht="18">
      <c r="A1" s="2" t="s">
        <v>9</v>
      </c>
    </row>
    <row r="2" spans="1:16" s="1" customFormat="1">
      <c r="D2" s="17" t="s">
        <v>3</v>
      </c>
      <c r="E2" s="17"/>
      <c r="F2" s="17"/>
      <c r="G2" s="17" t="s">
        <v>6</v>
      </c>
      <c r="H2" s="17"/>
      <c r="I2" s="17"/>
      <c r="J2" s="1" t="s">
        <v>7</v>
      </c>
      <c r="K2" s="18" t="s">
        <v>8</v>
      </c>
      <c r="L2" s="18"/>
      <c r="M2" s="18"/>
      <c r="N2" s="13" t="s">
        <v>10</v>
      </c>
      <c r="O2" s="13"/>
      <c r="P2" s="13"/>
    </row>
    <row r="3" spans="1:16">
      <c r="A3" t="s">
        <v>0</v>
      </c>
      <c r="B3" t="s">
        <v>4</v>
      </c>
      <c r="C3" t="s">
        <v>5</v>
      </c>
      <c r="D3" s="14">
        <v>19</v>
      </c>
      <c r="E3" s="15">
        <v>22</v>
      </c>
      <c r="F3" s="15">
        <v>25</v>
      </c>
      <c r="G3" s="15">
        <v>19</v>
      </c>
      <c r="H3" s="15">
        <v>22</v>
      </c>
      <c r="I3" s="15">
        <v>25</v>
      </c>
      <c r="J3" s="10">
        <v>9.8000000000000004E-2</v>
      </c>
      <c r="K3" s="15">
        <f>D3</f>
        <v>19</v>
      </c>
      <c r="L3" s="15">
        <f>E3</f>
        <v>22</v>
      </c>
      <c r="M3" s="15">
        <f>F3</f>
        <v>25</v>
      </c>
      <c r="N3" s="15">
        <f>D3</f>
        <v>19</v>
      </c>
      <c r="O3" s="15">
        <f>E3</f>
        <v>22</v>
      </c>
      <c r="P3" s="15">
        <f>F3</f>
        <v>25</v>
      </c>
    </row>
    <row r="4" spans="1:16" ht="14.25">
      <c r="A4" t="s">
        <v>1</v>
      </c>
      <c r="B4" s="12">
        <v>10000</v>
      </c>
      <c r="C4" s="11">
        <v>0.87</v>
      </c>
      <c r="D4" s="6">
        <f>2500*(EXP((D3-$D$3)/24))</f>
        <v>2500</v>
      </c>
      <c r="E4" s="6">
        <f>2500*(EXP((E3-$D$3)/24))</f>
        <v>2832.8711326670659</v>
      </c>
      <c r="F4" s="6">
        <f>2500*(EXP((F3-$D$3)/24))</f>
        <v>3210.0635417193535</v>
      </c>
      <c r="G4" s="9">
        <f t="shared" ref="G4:I5" si="0">D4*$C4</f>
        <v>2175</v>
      </c>
      <c r="H4" s="9">
        <f t="shared" si="0"/>
        <v>2464.5978854203472</v>
      </c>
      <c r="I4" s="9">
        <f t="shared" si="0"/>
        <v>2792.7552812958374</v>
      </c>
      <c r="J4" s="9">
        <f>B4*$J$3</f>
        <v>980</v>
      </c>
      <c r="K4" s="9">
        <f t="shared" ref="K4:M5" si="1">G4+$J4</f>
        <v>3155</v>
      </c>
      <c r="L4" s="9">
        <f t="shared" si="1"/>
        <v>3444.5978854203472</v>
      </c>
      <c r="M4" s="9">
        <f t="shared" si="1"/>
        <v>3772.7552812958374</v>
      </c>
      <c r="N4" s="16">
        <f>K5-K4</f>
        <v>40</v>
      </c>
      <c r="O4" s="16">
        <f>L5-L4</f>
        <v>-19.916803880071711</v>
      </c>
      <c r="P4" s="16">
        <f>M5-M4</f>
        <v>-87.811437509483767</v>
      </c>
    </row>
    <row r="5" spans="1:16" ht="14.25">
      <c r="A5" t="s">
        <v>2</v>
      </c>
      <c r="B5" s="12">
        <v>15000</v>
      </c>
      <c r="C5" s="11">
        <v>0.75</v>
      </c>
      <c r="D5" s="8">
        <f>2300*(EXP((D3-$D$3)/24))</f>
        <v>2300</v>
      </c>
      <c r="E5" s="8">
        <f>2300*(EXP((E3-$D$3)/24))</f>
        <v>2606.2414420537007</v>
      </c>
      <c r="F5" s="8">
        <f>2300*(EXP((F3-$D$3)/24))</f>
        <v>2953.2584583818052</v>
      </c>
      <c r="G5" s="9">
        <f t="shared" si="0"/>
        <v>1725</v>
      </c>
      <c r="H5" s="9">
        <f t="shared" si="0"/>
        <v>1954.6810815402755</v>
      </c>
      <c r="I5" s="9">
        <f t="shared" si="0"/>
        <v>2214.9438437863537</v>
      </c>
      <c r="J5" s="9">
        <f>B5*$J$3</f>
        <v>1470</v>
      </c>
      <c r="K5" s="9">
        <f t="shared" si="1"/>
        <v>3195</v>
      </c>
      <c r="L5" s="9">
        <f t="shared" si="1"/>
        <v>3424.6810815402755</v>
      </c>
      <c r="M5" s="9">
        <f t="shared" si="1"/>
        <v>3684.9438437863537</v>
      </c>
      <c r="N5" s="16"/>
      <c r="O5" s="16"/>
      <c r="P5" s="16"/>
    </row>
    <row r="9" spans="1:16">
      <c r="H9" s="7"/>
      <c r="I9" s="7"/>
      <c r="J9" s="7"/>
    </row>
    <row r="10" spans="1:16">
      <c r="J10" s="3"/>
    </row>
    <row r="12" spans="1:16">
      <c r="H12" s="7"/>
    </row>
    <row r="15" spans="1:16">
      <c r="G15" s="4"/>
    </row>
    <row r="23" spans="8:8">
      <c r="H23" s="5"/>
    </row>
  </sheetData>
  <mergeCells count="6">
    <mergeCell ref="O4:O5"/>
    <mergeCell ref="P4:P5"/>
    <mergeCell ref="D2:F2"/>
    <mergeCell ref="G2:I2"/>
    <mergeCell ref="K2:M2"/>
    <mergeCell ref="N4:N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2000-12-07T17:56:53Z</dcterms:created>
  <dcterms:modified xsi:type="dcterms:W3CDTF">2008-01-11T18:02:05Z</dcterms:modified>
</cp:coreProperties>
</file>