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DieseArbeitsmappe" defaultThemeVersion="124226"/>
  <bookViews>
    <workbookView xWindow="600" yWindow="615" windowWidth="18315" windowHeight="12015" tabRatio="903" firstSheet="2" activeTab="7"/>
  </bookViews>
  <sheets>
    <sheet name="Allgemein" sheetId="5" r:id="rId1"/>
    <sheet name="MatrixKonstante" sheetId="4" r:id="rId2"/>
    <sheet name="FunktionZeileSpalte" sheetId="1" r:id="rId3"/>
    <sheet name="Zeile(Indirekt)" sheetId="2" r:id="rId4"/>
    <sheet name="N" sheetId="3" r:id="rId5"/>
    <sheet name="ZeichenVonRechts" sheetId="6" r:id="rId6"/>
    <sheet name="Mittelwert" sheetId="7" r:id="rId7"/>
    <sheet name="Vergleich" sheetId="8" r:id="rId8"/>
    <sheet name="Verketten" sheetId="9" r:id="rId9"/>
    <sheet name="Zeichenstrings" sheetId="10" r:id="rId10"/>
    <sheet name="Benutzte Zeile" sheetId="11" r:id="rId11"/>
  </sheets>
  <definedNames>
    <definedName name="Bereich1">Zeichenstrings!$A$29:$A$38</definedName>
    <definedName name="Bereich2" localSheetId="7">ROW(INDIRECT(Vergleich!$A$4&amp;":"&amp;Vergleich!$A$5))</definedName>
    <definedName name="Blau">MatrixKonstante!$H$41:$J$41</definedName>
    <definedName name="Blau2">Vergleich!$B$69:$B$82</definedName>
    <definedName name="Braun">MatrixKonstante!$G$72:$G$74</definedName>
    <definedName name="Gelb">MatrixKonstante!$G$42:$G$44</definedName>
    <definedName name="Gelb2">Vergleich!$B$37:$B$39</definedName>
    <definedName name="Grün">MatrixKonstante!$H$42:$J$44</definedName>
    <definedName name="Grün2">Vergleich!$B$57:$B$61</definedName>
    <definedName name="Hauptsaison">ROW(INDIRECT(Vergleich!$B$45&amp;":"&amp;Vergleich!$B$46))</definedName>
    <definedName name="Magenta">MatrixKonstante!$H$79:$J$79</definedName>
    <definedName name="Orange">Vergleich!$C$37:$C$39</definedName>
    <definedName name="Range1">Vergleich!$G$17:$G$18</definedName>
    <definedName name="Range2">Vergleich!$H$17:$H$18</definedName>
    <definedName name="Urlaub">ROW(INDIRECT(Vergleich!$C$45&amp;":"&amp;Vergleich!$C$46))</definedName>
    <definedName name="xlfctmid" localSheetId="5">ZeichenVonRechts!$Q$37</definedName>
    <definedName name="Zahlen">Mittelwert!$B$17:$B$21</definedName>
  </definedNames>
  <calcPr calcId="124519"/>
</workbook>
</file>

<file path=xl/calcChain.xml><?xml version="1.0" encoding="utf-8"?>
<calcChain xmlns="http://schemas.openxmlformats.org/spreadsheetml/2006/main">
  <c r="G14" i="4" a="1"/>
  <c r="G14" s="1"/>
  <c r="G19" a="1"/>
  <c r="G19" s="1"/>
  <c r="G26" a="1"/>
  <c r="G26" s="1"/>
  <c r="H27"/>
  <c r="G33" a="1"/>
  <c r="G33"/>
  <c r="H33" a="1"/>
  <c r="H33"/>
  <c r="I33" a="1"/>
  <c r="I33" s="1"/>
  <c r="G34"/>
  <c r="H34"/>
  <c r="G35"/>
  <c r="H35"/>
  <c r="I35"/>
  <c r="H41" a="1"/>
  <c r="H41" s="1"/>
  <c r="I41"/>
  <c r="G42" a="1"/>
  <c r="G42" s="1"/>
  <c r="H42" a="1"/>
  <c r="H42" s="1"/>
  <c r="G43"/>
  <c r="G44"/>
  <c r="G72" a="1"/>
  <c r="G72" s="1"/>
  <c r="G74"/>
  <c r="H79" a="1"/>
  <c r="H79" s="1"/>
  <c r="I79"/>
  <c r="C4" i="1" a="1"/>
  <c r="C4" s="1"/>
  <c r="D6" a="1"/>
  <c r="D6" s="1"/>
  <c r="E6"/>
  <c r="G6"/>
  <c r="I6"/>
  <c r="A17" a="1"/>
  <c r="A17" s="1"/>
  <c r="B18" a="1"/>
  <c r="B18" s="1"/>
  <c r="C20" a="1"/>
  <c r="C20" s="1"/>
  <c r="A22"/>
  <c r="C8" i="3"/>
  <c r="C9"/>
  <c r="I9" a="1"/>
  <c r="I9" s="1"/>
  <c r="I10"/>
  <c r="C13"/>
  <c r="C14"/>
  <c r="I14" a="1"/>
  <c r="I14" s="1"/>
  <c r="I15"/>
  <c r="B17" a="1"/>
  <c r="B17"/>
  <c r="B18"/>
  <c r="B22" a="1"/>
  <c r="B22" s="1"/>
  <c r="G22" a="1"/>
  <c r="G22" s="1"/>
  <c r="A13" i="6" a="1"/>
  <c r="A13" s="1"/>
  <c r="E20" a="1"/>
  <c r="E20" s="1"/>
  <c r="F20"/>
  <c r="H20"/>
  <c r="J20"/>
  <c r="L20"/>
  <c r="N20"/>
  <c r="P20"/>
  <c r="E21" a="1"/>
  <c r="E21" s="1"/>
  <c r="F21"/>
  <c r="H21"/>
  <c r="J21"/>
  <c r="L21"/>
  <c r="N21"/>
  <c r="P21"/>
  <c r="E22" a="1"/>
  <c r="E22" s="1"/>
  <c r="F22"/>
  <c r="H22"/>
  <c r="J22"/>
  <c r="L22"/>
  <c r="N22"/>
  <c r="P22"/>
  <c r="P23" a="1"/>
  <c r="P23" s="1"/>
  <c r="E36" a="1"/>
  <c r="E36" s="1"/>
  <c r="F36"/>
  <c r="H36"/>
  <c r="J36"/>
  <c r="L36"/>
  <c r="N36"/>
  <c r="E37" a="1"/>
  <c r="E37" s="1"/>
  <c r="F37"/>
  <c r="H37"/>
  <c r="J37"/>
  <c r="L37"/>
  <c r="N37"/>
  <c r="E38" a="1"/>
  <c r="E38"/>
  <c r="F38"/>
  <c r="G38"/>
  <c r="H38"/>
  <c r="I38"/>
  <c r="J38"/>
  <c r="K38"/>
  <c r="L38"/>
  <c r="M38"/>
  <c r="N38"/>
  <c r="E39" a="1"/>
  <c r="E39" s="1"/>
  <c r="H39"/>
  <c r="L39"/>
  <c r="B23" i="7"/>
  <c r="E21" s="1" a="1"/>
  <c r="F21" a="1"/>
  <c r="F21" s="1"/>
  <c r="B27" a="1"/>
  <c r="B27" s="1"/>
  <c r="E7" i="8" a="1"/>
  <c r="E7" s="1"/>
  <c r="J7" a="1"/>
  <c r="J7" s="1"/>
  <c r="E37" a="1"/>
  <c r="E37" s="1"/>
  <c r="C59" a="1"/>
  <c r="C59" s="1"/>
  <c r="F59" a="1"/>
  <c r="F59" s="1"/>
  <c r="B69"/>
  <c r="B70"/>
  <c r="B71"/>
  <c r="B79"/>
  <c r="B77"/>
  <c r="B76"/>
  <c r="B75"/>
  <c r="B74"/>
  <c r="B73"/>
  <c r="G71" a="1"/>
  <c r="G71" s="1"/>
  <c r="K71" a="1"/>
  <c r="K71" s="1"/>
  <c r="D31" i="9" a="1"/>
  <c r="D31" s="1"/>
  <c r="F35"/>
  <c r="F37" s="1"/>
  <c r="B11" i="10" a="1"/>
  <c r="B11" s="1"/>
  <c r="B14" s="1"/>
  <c r="G11" a="1"/>
  <c r="G11" s="1"/>
  <c r="L11" a="1"/>
  <c r="L11" s="1"/>
  <c r="B29" a="1"/>
  <c r="B29" s="1"/>
  <c r="G29" a="1"/>
  <c r="G29"/>
  <c r="M29" a="1"/>
  <c r="M29"/>
  <c r="B46" a="1"/>
  <c r="B46" s="1"/>
  <c r="G46" a="1"/>
  <c r="G46" s="1"/>
  <c r="G13" i="11" a="1"/>
  <c r="G13" s="1"/>
  <c r="A18" a="1"/>
  <c r="A18" s="1"/>
  <c r="B18"/>
  <c r="D18"/>
  <c r="A19"/>
  <c r="C19"/>
  <c r="E19"/>
  <c r="B20"/>
  <c r="D20"/>
  <c r="A21"/>
  <c r="C21"/>
  <c r="E21"/>
  <c r="B22"/>
  <c r="D22"/>
  <c r="G22" a="1"/>
  <c r="G22" s="1"/>
  <c r="A23"/>
  <c r="C23"/>
  <c r="E23"/>
  <c r="B24"/>
  <c r="D24"/>
  <c r="A25"/>
  <c r="C25"/>
  <c r="E25"/>
  <c r="B26"/>
  <c r="D26"/>
  <c r="A27" a="1"/>
  <c r="A27" s="1"/>
  <c r="B27"/>
  <c r="D27"/>
  <c r="A28"/>
  <c r="C28"/>
  <c r="E28"/>
  <c r="B29"/>
  <c r="D29"/>
  <c r="A30"/>
  <c r="C30"/>
  <c r="E30"/>
  <c r="B31"/>
  <c r="D31"/>
  <c r="A32"/>
  <c r="C32"/>
  <c r="E32"/>
  <c r="G32" a="1"/>
  <c r="G32" s="1"/>
  <c r="A33"/>
  <c r="C33"/>
  <c r="E33"/>
  <c r="B34"/>
  <c r="D34"/>
  <c r="A35"/>
  <c r="C35"/>
  <c r="E35"/>
  <c r="H5" i="2" a="1"/>
  <c r="H13" a="1"/>
  <c r="E45" i="8" a="1"/>
  <c r="E21" i="7" l="1"/>
  <c r="E25"/>
  <c r="E23"/>
  <c r="A19" i="1"/>
  <c r="A18"/>
  <c r="G73" i="4"/>
  <c r="I44"/>
  <c r="I43"/>
  <c r="I42"/>
  <c r="I34"/>
  <c r="C71" i="8" a="1"/>
  <c r="C71" s="1"/>
  <c r="IT4" i="1"/>
  <c r="IP4"/>
  <c r="IL4"/>
  <c r="IH4"/>
  <c r="ID4"/>
  <c r="HZ4"/>
  <c r="HV4"/>
  <c r="HR4"/>
  <c r="HN4"/>
  <c r="HJ4"/>
  <c r="HF4"/>
  <c r="HB4"/>
  <c r="GX4"/>
  <c r="GT4"/>
  <c r="GP4"/>
  <c r="GL4"/>
  <c r="GH4"/>
  <c r="GD4"/>
  <c r="FZ4"/>
  <c r="FV4"/>
  <c r="FR4"/>
  <c r="FN4"/>
  <c r="FJ4"/>
  <c r="FF4"/>
  <c r="FB4"/>
  <c r="EX4"/>
  <c r="ET4"/>
  <c r="EP4"/>
  <c r="EL4"/>
  <c r="EH4"/>
  <c r="ED4"/>
  <c r="DZ4"/>
  <c r="DV4"/>
  <c r="DR4"/>
  <c r="DN4"/>
  <c r="DJ4"/>
  <c r="DF4"/>
  <c r="DB4"/>
  <c r="CX4"/>
  <c r="CT4"/>
  <c r="CP4"/>
  <c r="CL4"/>
  <c r="CH4"/>
  <c r="CD4"/>
  <c r="BZ4"/>
  <c r="BV4"/>
  <c r="BR4"/>
  <c r="BN4"/>
  <c r="BJ4"/>
  <c r="BF4"/>
  <c r="BB4"/>
  <c r="AX4"/>
  <c r="AT4"/>
  <c r="AP4"/>
  <c r="AL4"/>
  <c r="AH4"/>
  <c r="AD4"/>
  <c r="Z4"/>
  <c r="V4"/>
  <c r="R4"/>
  <c r="N4"/>
  <c r="J4"/>
  <c r="F4"/>
  <c r="D35" i="11"/>
  <c r="B35"/>
  <c r="E34"/>
  <c r="C34"/>
  <c r="A34"/>
  <c r="D33"/>
  <c r="B33"/>
  <c r="D32"/>
  <c r="B32"/>
  <c r="E31"/>
  <c r="C31"/>
  <c r="A31"/>
  <c r="D30"/>
  <c r="B30"/>
  <c r="E29"/>
  <c r="C29"/>
  <c r="A29"/>
  <c r="D28"/>
  <c r="B28"/>
  <c r="E27"/>
  <c r="C27"/>
  <c r="E26"/>
  <c r="C26"/>
  <c r="A26"/>
  <c r="D25"/>
  <c r="B25"/>
  <c r="E24"/>
  <c r="C24"/>
  <c r="A24"/>
  <c r="D23"/>
  <c r="B23"/>
  <c r="E22"/>
  <c r="C22"/>
  <c r="A22"/>
  <c r="D21"/>
  <c r="B21"/>
  <c r="E20"/>
  <c r="C20"/>
  <c r="A20"/>
  <c r="D19"/>
  <c r="B19"/>
  <c r="E18"/>
  <c r="C18"/>
  <c r="G21" i="7" a="1"/>
  <c r="G21" s="1"/>
  <c r="H21" s="1"/>
  <c r="N39" i="6"/>
  <c r="J39"/>
  <c r="F39"/>
  <c r="M36"/>
  <c r="K36"/>
  <c r="I36"/>
  <c r="G36"/>
  <c r="O21"/>
  <c r="M21"/>
  <c r="K21"/>
  <c r="I21"/>
  <c r="G21"/>
  <c r="H22" i="3"/>
  <c r="C22"/>
  <c r="A23" i="1"/>
  <c r="A21"/>
  <c r="A20"/>
  <c r="J6"/>
  <c r="H6"/>
  <c r="F6"/>
  <c r="IV4"/>
  <c r="IR4"/>
  <c r="IN4"/>
  <c r="IJ4"/>
  <c r="IF4"/>
  <c r="IB4"/>
  <c r="HX4"/>
  <c r="HT4"/>
  <c r="HP4"/>
  <c r="HL4"/>
  <c r="HH4"/>
  <c r="HD4"/>
  <c r="GZ4"/>
  <c r="GV4"/>
  <c r="GR4"/>
  <c r="GN4"/>
  <c r="GJ4"/>
  <c r="GF4"/>
  <c r="GB4"/>
  <c r="FX4"/>
  <c r="FT4"/>
  <c r="FP4"/>
  <c r="FL4"/>
  <c r="FH4"/>
  <c r="FD4"/>
  <c r="EZ4"/>
  <c r="EV4"/>
  <c r="ER4"/>
  <c r="EN4"/>
  <c r="EJ4"/>
  <c r="EF4"/>
  <c r="EB4"/>
  <c r="DX4"/>
  <c r="DT4"/>
  <c r="DP4"/>
  <c r="DL4"/>
  <c r="DH4"/>
  <c r="DD4"/>
  <c r="CZ4"/>
  <c r="CV4"/>
  <c r="CR4"/>
  <c r="CN4"/>
  <c r="CJ4"/>
  <c r="CF4"/>
  <c r="CB4"/>
  <c r="BX4"/>
  <c r="BT4"/>
  <c r="BP4"/>
  <c r="BL4"/>
  <c r="BH4"/>
  <c r="BD4"/>
  <c r="AZ4"/>
  <c r="AV4"/>
  <c r="AR4"/>
  <c r="AN4"/>
  <c r="AJ4"/>
  <c r="AF4"/>
  <c r="AB4"/>
  <c r="X4"/>
  <c r="T4"/>
  <c r="P4"/>
  <c r="L4"/>
  <c r="H4"/>
  <c r="D4"/>
  <c r="H26" i="4"/>
  <c r="G20"/>
  <c r="H14"/>
  <c r="H13" i="2"/>
  <c r="H15"/>
  <c r="H17"/>
  <c r="H14"/>
  <c r="H16"/>
  <c r="E45" i="8"/>
  <c r="H6" i="2"/>
  <c r="H8"/>
  <c r="H5"/>
  <c r="H7"/>
  <c r="G80" i="4" a="1"/>
  <c r="E24" i="7"/>
  <c r="E22"/>
  <c r="M39" i="6"/>
  <c r="K39"/>
  <c r="I39"/>
  <c r="G39"/>
  <c r="M37"/>
  <c r="K37"/>
  <c r="I37"/>
  <c r="G37"/>
  <c r="O22"/>
  <c r="M22"/>
  <c r="K22"/>
  <c r="I22"/>
  <c r="G22"/>
  <c r="O20"/>
  <c r="M20"/>
  <c r="K20"/>
  <c r="I20"/>
  <c r="G20"/>
  <c r="I22" i="3"/>
  <c r="D22"/>
  <c r="C23" i="1"/>
  <c r="C22"/>
  <c r="C21"/>
  <c r="IU4"/>
  <c r="IS4"/>
  <c r="IQ4"/>
  <c r="IO4"/>
  <c r="IM4"/>
  <c r="IK4"/>
  <c r="II4"/>
  <c r="IG4"/>
  <c r="IE4"/>
  <c r="IC4"/>
  <c r="IA4"/>
  <c r="HY4"/>
  <c r="HW4"/>
  <c r="HU4"/>
  <c r="HS4"/>
  <c r="HQ4"/>
  <c r="HO4"/>
  <c r="HM4"/>
  <c r="HK4"/>
  <c r="HI4"/>
  <c r="HG4"/>
  <c r="HE4"/>
  <c r="HC4"/>
  <c r="HA4"/>
  <c r="GY4"/>
  <c r="GW4"/>
  <c r="GU4"/>
  <c r="GS4"/>
  <c r="GQ4"/>
  <c r="GO4"/>
  <c r="GM4"/>
  <c r="GK4"/>
  <c r="GI4"/>
  <c r="GG4"/>
  <c r="GE4"/>
  <c r="GC4"/>
  <c r="GA4"/>
  <c r="FY4"/>
  <c r="FW4"/>
  <c r="FU4"/>
  <c r="FS4"/>
  <c r="FQ4"/>
  <c r="FO4"/>
  <c r="FM4"/>
  <c r="FK4"/>
  <c r="FI4"/>
  <c r="FG4"/>
  <c r="FE4"/>
  <c r="FC4"/>
  <c r="FA4"/>
  <c r="EY4"/>
  <c r="EW4"/>
  <c r="EU4"/>
  <c r="ES4"/>
  <c r="EQ4"/>
  <c r="EO4"/>
  <c r="EM4"/>
  <c r="EK4"/>
  <c r="EI4"/>
  <c r="EG4"/>
  <c r="EE4"/>
  <c r="EC4"/>
  <c r="EA4"/>
  <c r="DY4"/>
  <c r="DW4"/>
  <c r="DU4"/>
  <c r="DS4"/>
  <c r="DQ4"/>
  <c r="DO4"/>
  <c r="DM4"/>
  <c r="DK4"/>
  <c r="DI4"/>
  <c r="DG4"/>
  <c r="DE4"/>
  <c r="DC4"/>
  <c r="DA4"/>
  <c r="CY4"/>
  <c r="CW4"/>
  <c r="CU4"/>
  <c r="CS4"/>
  <c r="CQ4"/>
  <c r="CO4"/>
  <c r="CM4"/>
  <c r="CK4"/>
  <c r="CI4"/>
  <c r="CG4"/>
  <c r="CE4"/>
  <c r="CC4"/>
  <c r="CA4"/>
  <c r="BY4"/>
  <c r="BW4"/>
  <c r="BU4"/>
  <c r="BS4"/>
  <c r="BQ4"/>
  <c r="BO4"/>
  <c r="BM4"/>
  <c r="BK4"/>
  <c r="BI4"/>
  <c r="BG4"/>
  <c r="BE4"/>
  <c r="BC4"/>
  <c r="BA4"/>
  <c r="AY4"/>
  <c r="AW4"/>
  <c r="AU4"/>
  <c r="AS4"/>
  <c r="AQ4"/>
  <c r="AO4"/>
  <c r="AM4"/>
  <c r="AK4"/>
  <c r="AI4"/>
  <c r="AG4"/>
  <c r="AE4"/>
  <c r="AC4"/>
  <c r="AA4"/>
  <c r="Y4"/>
  <c r="W4"/>
  <c r="U4"/>
  <c r="S4"/>
  <c r="Q4"/>
  <c r="O4"/>
  <c r="M4"/>
  <c r="K4"/>
  <c r="I4"/>
  <c r="G4"/>
  <c r="E4"/>
  <c r="J79" i="4"/>
  <c r="H80" s="1" a="1"/>
  <c r="J44"/>
  <c r="H44"/>
  <c r="J43"/>
  <c r="H43"/>
  <c r="J42"/>
  <c r="H50" s="1" a="1"/>
  <c r="J41"/>
  <c r="H71" s="1" a="1"/>
  <c r="G27"/>
  <c r="G21"/>
  <c r="I14"/>
  <c r="I71" l="1"/>
  <c r="H71"/>
  <c r="J71"/>
  <c r="I80"/>
  <c r="I81"/>
  <c r="I82"/>
  <c r="H80"/>
  <c r="J80"/>
  <c r="H81"/>
  <c r="J81"/>
  <c r="H82"/>
  <c r="J82"/>
  <c r="I50"/>
  <c r="H51"/>
  <c r="J51"/>
  <c r="I52"/>
  <c r="H50"/>
  <c r="J50"/>
  <c r="I51"/>
  <c r="H52"/>
  <c r="J52"/>
  <c r="G81"/>
  <c r="G82"/>
  <c r="G80"/>
  <c r="H63" a="1"/>
  <c r="H56" a="1"/>
  <c r="H72" a="1"/>
  <c r="I63" l="1"/>
  <c r="H64"/>
  <c r="J64"/>
  <c r="I65"/>
  <c r="H63"/>
  <c r="J63"/>
  <c r="I64"/>
  <c r="H65"/>
  <c r="J65"/>
  <c r="I72"/>
  <c r="I73"/>
  <c r="I74"/>
  <c r="H72"/>
  <c r="J72"/>
  <c r="H73"/>
  <c r="J73"/>
  <c r="H74"/>
  <c r="J74"/>
  <c r="I56"/>
  <c r="H57"/>
  <c r="J57"/>
  <c r="I58"/>
  <c r="H56"/>
  <c r="J56"/>
  <c r="I57"/>
  <c r="H58"/>
  <c r="J58"/>
</calcChain>
</file>

<file path=xl/comments1.xml><?xml version="1.0" encoding="utf-8"?>
<comments xmlns="http://schemas.openxmlformats.org/spreadsheetml/2006/main">
  <authors>
    <author>Helmut</author>
  </authors>
  <commentList>
    <comment ref="A1" authorId="0">
      <text>
        <r>
          <rPr>
            <b/>
            <sz val="8"/>
            <color indexed="81"/>
            <rFont val="Tahoma"/>
          </rPr>
          <t>Helmut:</t>
        </r>
        <r>
          <rPr>
            <sz val="8"/>
            <color indexed="81"/>
            <rFont val="Tahoma"/>
          </rPr>
          <t xml:space="preserve">
ZEILE
Siehe auch
Liefert die Zeilennummer eines Bezugs.
Syntax
ZEILE(Bezug)
Bezug   ist die Zelle oder der Zellbereich, deren bzw. dessen Zeilennummer Sie ermitteln möchten. 
Fehlt das Argument Bezug, wird es als Bezug der Zelle angenommen, in der die ZEILE-Funktion steht. 
Wenn Bezug ein Zellbereich ist und ZEILE als vertikale Matrix eingegeben wird, liefert diese Funktion die Zeilennummern des Bezugs als vertikale Matrix. 
Bezug darf sich nicht auf mehrere Bereiche beziehen. 
Beispiel 1
Das Beispiel ist möglicherweise leichter zu verstehen, wenn Sie es in ein leeres Arbeitsblatt kopieren.
Wie wird's gemacht?
Erstellen Sie eine leere Arbeitsmappe oder ein leeres Arbeitsblatt. 
Wählen Sie das Beispiel im Hilfethema. Markieren Sie jedoch nicht die Zeilen- oder Spaltenüberschriften.  
Auswählen eines Beispiels aus der Hilfe 
Drücken Sie STRG+C. 
Markieren Sie im Arbeitsblatt die Zelle A1, und drücken Sie dann STRG+V. 
Um zwischen der Anzeige der Formel, die das Ergebnis liefert, und dem Ergebnis selbst umzuschalten, drücken Sie STRG+` (Graviszeichen). Sie können auch im Menü Extras auf Formelüberwachung zeigen und dann auf Formelüberwachungsmodus klicken. 
1 
2 
3 
 A B 
Formel Beschreibung (Ergebnis) 
=ZEILE() Zeile, in der die Formel steht (2) 
=ZEILE(C10) Zeile des Bezugs (10) 
Beispiel 2
Das Beispiel ist möglicherweise leichter zu verstehen, wenn Sie es in ein leeres Arbeitsblatt kopieren.
Wie wird's gemacht?
Erstellen Sie eine leere Arbeitsmappe oder ein leeres Arbeitsblatt. 
Wählen Sie das Beispiel im Hilfethema. Markieren Sie jedoch nicht die Zeilen- oder Spaltenüberschriften.  
Auswählen eines Beispiels aus der Hilfe 
Drücken Sie STRG+C. 
Markieren Sie im Arbeitsblatt die Zelle A1, und drücken Sie dann STRG+V. 
Um zwischen der Anzeige der Formel, die das Ergebnis liefert, und dem Ergebnis selbst umzuschalten, drücken Sie STRG+` (Graviszeichen). Sie können auch im Menü Extras auf Formelüberwachung zeigen und dann auf Formelüberwachungsmodus klicken. 
1 
2 
3 
4 
 A B 
Formel Beschreibung (Ergebnis) 
=ZEILE(C4:D6) Erste Zeile des Bezugs (4) 
  Zweite Zeile des Bezugs (5) 
  Dritte Zeile des Bezugs (6) 
Anmerkung   Die Formel in dem Beispiel muss als Matrixformel eingegeben werden. Wählen Sie nach dem Kopieren des Beispiels in ein leeres Arbeitsblatt den Bereich A2:A4 aus, beginnend mit der Formelzelle. Drücken Sie F2 und anschließend STRG+UMSCHALT+EINGABETASTE. Wird die Formel nicht als Matrixformel eingegeben, lautet das einzelne Ergebnis 4.
</t>
        </r>
      </text>
    </comment>
  </commentList>
</comments>
</file>

<file path=xl/comments2.xml><?xml version="1.0" encoding="utf-8"?>
<comments xmlns="http://schemas.openxmlformats.org/spreadsheetml/2006/main">
  <authors>
    <author>Helmut</author>
  </authors>
  <commentList>
    <comment ref="A5" authorId="0">
      <text>
        <r>
          <rPr>
            <b/>
            <sz val="8"/>
            <color indexed="81"/>
            <rFont val="Tahoma"/>
          </rPr>
          <t>Helmut:</t>
        </r>
        <r>
          <rPr>
            <sz val="8"/>
            <color indexed="81"/>
            <rFont val="Tahoma"/>
          </rPr>
          <t xml:space="preserve">
N
Siehe auch
Gibt den in eine Zahl umgewandelten Wert zurück.
Syntax
N(Wert)
Wert   ist der Wert, den Sie in eine Zahl umwandeln möchten. N wandelt Werte gemäß der folgenden Tabelle um.
Wert ist oder bezieht sich auf N gibt zurück 
Eine Zahl Diese Zahl 
Ein Datum in einem der eingebauten Datumsformate von Microsoft Excel Die fortlaufende Zahl dieses Datums 
WAHR 1 
FALSCH 0 
Ein Fehlerwert, beispielsweise #DIV/0! Ein Fehlerwert 
Sonstiges 0 
Hinweise 
Normalerweise ist es nicht erforderlich, die Funktion N innerhalb einer Formel einzusetzen, da Excel Werte bei Bedarf automatisch umwandelt. Diese Funktion steht aus Gründen der Kompatibilität zu anderen Tabellenkalkulationsprogrammen zur Verfügung. 
Excel speichert Datumsangaben als fortlaufende Zahlen, um sie in Berechnungen verwenden zu können. Der 1. Januar 1900 wird standardmäßig als fortlaufende Zahl 1 gespeichert. Der 1. Januar 2008 wird beispielsweise als fortlaufende Zahl 39448 gespeichert, da dieses Datum 39.448 Tage auf den 1. Januar 1900 folgt. Excel für den Macintosh verwendet ein anderes Standarddatumssystem. 
Beispiel
Das Beispiel ist möglicherweise leichter zu verstehen, wenn Sie es in ein leeres Arbeitsblatt kopieren.
Wie wird's gemacht?
Erstellen Sie eine leere Arbeitsmappe oder ein leeres Arbeitsblatt. 
Wählen Sie das Beispiel im Hilfethema. Markieren Sie jedoch nicht die Zeilen- oder Spaltenüberschriften.  
Auswählen eines Beispiels aus der Hilfe 
Drücken Sie STRG+C. 
Markieren Sie im Arbeitsblatt die Zelle A1, und drücken Sie dann STRG+V. 
Um zwischen der Anzeige der Formel, die das Ergebnis liefert, und dem Ergebnis selbst umzuschalten, drücken Sie STRG+` (Graviszeichen). Sie können auch im Menü Extras auf Formelüberwachung zeigen und dann auf Formelüberwachungsmodus klicken. 
1 
2 
3 
4 
5 
 A 
Daten 
7 
Gerade 
WAHR 
17/04/2008 
Formel Beschreibung (Ergebnis) 
=N(A2) Da A2 eine Zahl enthält, wird diese zurückgegeben (7) 
=N(A3) Da A3 Text enthält, wird 0 zurückgegeben (0, siehe oben) 
=N(A4) Da A4 den logischen Wert WAHR enthält, wird 1 zurückgegeben (1, siehe oben) 
=N(A5) Da A5 ein Datum enthält, wird die serielle Zahl zurückgegeben (variiert mit dem verwendeten Datumssystem) 
=N("7") Da "7" Text darstellt, wird 0 zurückgegeben (0, siehe oben) 
</t>
        </r>
      </text>
    </comment>
  </commentList>
</comments>
</file>

<file path=xl/comments3.xml><?xml version="1.0" encoding="utf-8"?>
<comments xmlns="http://schemas.openxmlformats.org/spreadsheetml/2006/main">
  <authors>
    <author>Helmut</author>
  </authors>
  <commentList>
    <comment ref="Q37" authorId="0">
      <text>
        <r>
          <rPr>
            <b/>
            <sz val="8"/>
            <color indexed="81"/>
            <rFont val="Tahoma"/>
          </rPr>
          <t>Helmut:</t>
        </r>
        <r>
          <rPr>
            <sz val="8"/>
            <color indexed="81"/>
            <rFont val="Tahoma"/>
          </rPr>
          <t xml:space="preserve">
TEIL
Siehe auch
Betrifft auch:
TEILB
TEIL gibt auf der Grundlage der angegebenen Anzahl von Zeichen eine bestimmte Anzahl von Zeichen einer Zeichenfolge ab der von Ihnen angegebenen Position zurück.
TEILB gibt auf der Grundlage der Anzahl von Bytes, die Sie angeben, eine bestimmte Anzahl Zeichen einer Zeichenfolge ab der von Ihnen angegebenen Stelle zurück. Diese Funktion wird für Double-Byte-Zeichen verwendet.
Syntax
</t>
        </r>
        <r>
          <rPr>
            <sz val="8"/>
            <color indexed="12"/>
            <rFont val="Tahoma"/>
            <family val="2"/>
          </rPr>
          <t>TEIL(Text;Erstes_Zeichen;Anzahl_Zeichen)</t>
        </r>
        <r>
          <rPr>
            <sz val="8"/>
            <color indexed="81"/>
            <rFont val="Tahoma"/>
          </rPr>
          <t xml:space="preserve">
TEILB(Text;Erstes_Zeichen;Anzahl_Bytes)
Text   ist die Zeichenfolge mit den Zeichen, die Sie kopieren möchten.
Erstes_Zeichen   ist die Position des ersten Zeichens, das Sie aus dem Text kopieren möchten. Für das erste Zeichen von Text gilt, dass Erstes_Zeichen den Wert 1 hat, und so weiter. 
Anzahl_Zeichen   gibt die Anzahl der Zeichen an, die TEIL aus Text zurückgeben soll.
Anzahl_Byte   gibt die Anzahl der Zeichen an, die TEILB aus Text in Byte zurückgeben soll.
Hinweise
Ist Erstes_Zeichen größer als die Gesamtlänge von Text, gibt TEIL die Zeichenfolge "" (leere Zeichenfolge) zurück. 
Ist Erstes_Zeichen kleiner als die Gesamtlänge von Text, doch überschreitet Erstes_Zeichen plus Anzahl_Zeichen die Gesamtlänge von Text, gibt TEIL alle bis zum Ende von Text gehörenden Zeichen zurück. 
Ist Erstes_Zeichen kleiner als 1, gibt TEIL den Fehlerwert #WERT! zurück. 
Ist Anzahl_Zeichen negativ, gibt TEIL den Fehlerwert #WERT! zurück. 
Ist Anzahl_Byte negativ, gibt TEILB den Fehlerwert #WERT! zurück. 
Beispiel (TEIL)
Das Beispiel ist möglicherweise leichter zu verstehen, wenn Sie es in ein leeres Arbeitsblatt kopieren.
Wie wird's gemacht?
Erstellen Sie eine leere Arbeitsmappe oder ein leeres Arbeitsblatt. 
Wählen Sie das Beispiel im Hilfethema. Markieren Sie jedoch nicht die Zeilen- oder Spaltenüberschriften.  
Auswählen eines Beispiels aus der Hilfe 
Drücken Sie STRG+C. 
Markieren Sie im Arbeitsblatt die Zelle A1, und drücken Sie dann STRG+V. 
Um zwischen der Anzeige der Formel, die das Ergebnis liefert, und dem Ergebnis selbst umzuschalten, drücken Sie STRG+` (Graviszeichen). Sie können auch im Menü Extras auf Formelüberwachung zeigen und dann auf Formelüberwachungsmodus klicken. 
1 
2 
 A 
Daten 
Mitteleuropa 
Formel Beschreibung (Ergebnis) 
=TEIL(A2;1;5) Fünf Zeichen aus der Zeichenfolge ab dem ersten Zeichen (Mitte) 
=TEIL(A2;7;20) Zwanzig Zeichen aus der Zeichenfolge ab dem 7. Zeichen (europa) 
=TEIL(A2;20;5) Da die Position des ersten Zeichens größer als die Gesamtlänge der Zeichenfolge ist, wird eine leere Zeichenfolge zurückgegeben () 
</t>
        </r>
      </text>
    </comment>
  </commentList>
</comments>
</file>

<file path=xl/sharedStrings.xml><?xml version="1.0" encoding="utf-8"?>
<sst xmlns="http://schemas.openxmlformats.org/spreadsheetml/2006/main" count="143" uniqueCount="108">
  <si>
    <t>Die Funktion N</t>
  </si>
  <si>
    <t>{=N(B6:B7)}</t>
  </si>
  <si>
    <t>{=N(B10:B11)}</t>
  </si>
  <si>
    <t>N({WAHR.FALSCH.WAHR})</t>
  </si>
  <si>
    <t>{N({Wahr;Falsch})}</t>
  </si>
  <si>
    <t>Beispiel 1</t>
  </si>
  <si>
    <t>Beispiel 2</t>
  </si>
  <si>
    <t>Verhalten richtig</t>
  </si>
  <si>
    <t>Verhalten fehlerhaft</t>
  </si>
  <si>
    <t>Umgang mit Matrizen</t>
  </si>
  <si>
    <t>Matrix-Konstanten</t>
  </si>
  <si>
    <t>- Horizontal orientiert</t>
  </si>
  <si>
    <t>- Vertikal orientiert</t>
  </si>
  <si>
    <t>- zweidimensional</t>
  </si>
  <si>
    <t>Horizontal orientiert {={2.3.4}}</t>
  </si>
  <si>
    <t>Vertikal orientiert {={2;3;4}}</t>
  </si>
  <si>
    <t>2-dimensional {={2.1;3.4}}</t>
  </si>
  <si>
    <t>Gleich orientiert: {={2;3;4}*{2;3;4}}</t>
  </si>
  <si>
    <t>Unterschiedlich orientiert:  {={2;3;4}*{2.3.4}</t>
  </si>
  <si>
    <t>Gelb*Grün</t>
  </si>
  <si>
    <t>Blau*Grün</t>
  </si>
  <si>
    <t>Grün*Grün</t>
  </si>
  <si>
    <t>Blau*Braun</t>
  </si>
  <si>
    <t>Braun*Magenta</t>
  </si>
  <si>
    <t>Beispiele für die Funktion Zeile(A:A)</t>
  </si>
  <si>
    <t>Beispiel für die Funktion Spalte(1:1)</t>
  </si>
  <si>
    <t>Mittelbach</t>
  </si>
  <si>
    <t>Position "e" von rechts</t>
  </si>
  <si>
    <t>{=Spalte(A:L)}</t>
  </si>
  <si>
    <t>von links</t>
  </si>
  <si>
    <t>{=Spalte(A:J)}</t>
  </si>
  <si>
    <t>Hilfsrechnungen zum Verständnis</t>
  </si>
  <si>
    <t>{=Abs((B17:B21)-B23)}</t>
  </si>
  <si>
    <t>{=Min(Abs((B17:B21)-B23))}</t>
  </si>
  <si>
    <t>{=Vergleich(Min(Abs((B17:B21)-B23));B17:B21;-1)}</t>
  </si>
  <si>
    <t>Abs. Differenz zum Durchschnitt</t>
  </si>
  <si>
    <t>Min</t>
  </si>
  <si>
    <t>Position</t>
  </si>
  <si>
    <t>Wert</t>
  </si>
  <si>
    <t>Gibt es eine Zahl mehrfach?</t>
  </si>
  <si>
    <t>Sind zwei Nachbarn gleich?</t>
  </si>
  <si>
    <t>{=ODER(B7:B9=MTRANS(C7:C9))}</t>
  </si>
  <si>
    <t>{=ODER(B7:B9=C7:C9)}</t>
  </si>
  <si>
    <t>Wieviele Zahlen mehrfach?</t>
  </si>
  <si>
    <t>{=ANZAHL(VERGLEICH(Gelb;Orange;0))}</t>
  </si>
  <si>
    <t>Gibt es Zeichen doppelt?</t>
  </si>
  <si>
    <t>{=MAX({1;1;2;2;1})&gt;1}</t>
  </si>
  <si>
    <t>{=SUMME(1/{4;1;1;4;1;3;1;1;1;3;1;4;3;4})}</t>
  </si>
  <si>
    <t>{=SUMME({0,25;1;1;0,25;1;0,333333333333333;1;1;1;0,333333333333333;1;0,25;0,333333333333333;0,25})}</t>
  </si>
  <si>
    <t>A</t>
  </si>
  <si>
    <t>F</t>
  </si>
  <si>
    <t>Betrag</t>
  </si>
  <si>
    <t>Hans</t>
  </si>
  <si>
    <t>Schmidt</t>
  </si>
  <si>
    <t>Meier</t>
  </si>
  <si>
    <t xml:space="preserve">Schulz </t>
  </si>
  <si>
    <t>Kaspar</t>
  </si>
  <si>
    <t>Herr</t>
  </si>
  <si>
    <t>Fritz</t>
  </si>
  <si>
    <t>Hofmann</t>
  </si>
  <si>
    <t>Klein</t>
  </si>
  <si>
    <t>Poll</t>
  </si>
  <si>
    <t>Kuhn</t>
  </si>
  <si>
    <t>Suchbegriff</t>
  </si>
  <si>
    <t>Ergebnis:</t>
  </si>
  <si>
    <t>{=Vergleich(B29&amp;C29;B15:B24&amp;C15:C24;0)}</t>
  </si>
  <si>
    <t>{=VERGLEICH(B29&amp;C29;{"HansSchmidt";"HansMeier";"HansSchulz ";"HansKaspar";"HansHerr";"FritzSchulz ";"FritzHofmann";"FritzKlein";"FritzPoll";"FritzKuhn"};0)}</t>
  </si>
  <si>
    <t>Uwe Hornuss</t>
  </si>
  <si>
    <t>{=VERGLEICH(WAHR;ISTFEHLER(SUCHEN(" ";A10:A19));0)}</t>
  </si>
  <si>
    <t>{=VERGLEICH(WAHR;ISTFEHLER({4;5;8;5;5;6;6;7;5;#WERT!});0)}</t>
  </si>
  <si>
    <t>{=VERGLEICH(WAHR;{FALSCH;FALSCH;FALSCH;FALSCH;FALSCH;FALSCH;FALSCH;FALSCH;FALSCH;WAHR};0)}</t>
  </si>
  <si>
    <t>Hans Schneider</t>
  </si>
  <si>
    <t>Gerhard Schröder</t>
  </si>
  <si>
    <t>Elli Piller</t>
  </si>
  <si>
    <t>Kurt Becker</t>
  </si>
  <si>
    <t>Franz Kummer</t>
  </si>
  <si>
    <t>Harry Keller</t>
  </si>
  <si>
    <t>Helmut Mittelbach</t>
  </si>
  <si>
    <t>Elsa Langenbach</t>
  </si>
  <si>
    <t>{=SUMME(WENN(ISTFEHLER(SUCHEN("a";Bereich1));0;1))}</t>
  </si>
  <si>
    <t>SUMME(WENN(ISTFEHLER({#WERT!;2;5;#WERT!;#WERT!;3;2;15;4;2});0;1))</t>
  </si>
  <si>
    <t>SUMME({0;1;1;0;0;1;1;1;1;1})</t>
  </si>
  <si>
    <t>Katrin Evers</t>
  </si>
  <si>
    <t>{=SUMME(LÄNGE(Bereich1)-LÄNGE(WECHSELN(Bereich1;"a";"")))}</t>
  </si>
  <si>
    <t>{=SUMME({11;14;16;11;11;12;12;17;15;12}-{11;13;15;11;11;11;11;16;12;11})}</t>
  </si>
  <si>
    <t>{=MAX((A9:E17&lt;&gt;"")*ZEILE(9:17))}</t>
  </si>
  <si>
    <t>rth</t>
  </si>
  <si>
    <t>rwth</t>
  </si>
  <si>
    <t>{=MAX({0.0.0.0.0;0.0.0.0.0;0.0.0.11.0;0.12.0.0.0;0.0.13.0.13;14.0.0.0.0;0.0.15.15.0;0.0.16.0.0;0.17.0.0.0})}</t>
  </si>
  <si>
    <t>{=MAX(({FALSCH.FALSCH.FALSCH.FALSCH.FALSCH;FALSCH.FALSCH.FALSCH.FALSCH.FALSCH;FALSCH.FALSCH.FALSCH.WAHR.FALSCH;FALSCH.WAHR.FALSCH.FALSCH.FALSCH;FALSCH.FALSCH.WAHR.FALSCH.WAHR;WAHR.FALSCH.FALSCH.FALSCH.FALSCH;FALSCH.FALSCH.WAHR.WAHR.FALSCH;FALSCH.FALSCH.WAHR.FALSCH.FALSCH;FALSCH.WAHR.FALSCH.FALSCH.FALSCH})*ZEILE(9:17))}</t>
  </si>
  <si>
    <t>Wieviele unterschiedliche Werte befinden sich im Bereich Blau2?</t>
  </si>
  <si>
    <t>{=SUMME(1/ZÄHLENWENN(Blau2;Blau2))}</t>
  </si>
  <si>
    <t>{=MAX(ZÄHLENWENN(Grün2;Grün2))&gt;1}</t>
  </si>
  <si>
    <t>Vorname</t>
  </si>
  <si>
    <t>Name</t>
  </si>
  <si>
    <t>Katrin_Evers</t>
  </si>
  <si>
    <t>{=Rechts(A10;Spalte(A:L))}</t>
  </si>
  <si>
    <t>{=Links(Rechts(A10;Spalte(A:L));1)}</t>
  </si>
  <si>
    <t>{=Vergleich("e";Links(Rechts(A10;Spalte(A:L)))}</t>
  </si>
  <si>
    <t>MAX((TEIL(A10;SPALTE(A:J);1)="e")*SPALTE(A:J))</t>
  </si>
  <si>
    <t>{=Teil(A10;Spalte(A:J);1)}</t>
  </si>
  <si>
    <t>{=Teil(A10;Spalte(A:J);1)="e"}</t>
  </si>
  <si>
    <t>{=(Teil(A10;Spalte(A:J);1)="e")*Spalte(A:J)}</t>
  </si>
  <si>
    <t>Überlappung</t>
  </si>
  <si>
    <t>Hauptsaison</t>
  </si>
  <si>
    <t>Urlaub</t>
  </si>
  <si>
    <t>Wieviel Urlaubstage fallen in die Hauptsaison?</t>
  </si>
  <si>
    <t>Hier gibt's noch mehr Excel</t>
  </si>
</sst>
</file>

<file path=xl/styles.xml><?xml version="1.0" encoding="utf-8"?>
<styleSheet xmlns="http://schemas.openxmlformats.org/spreadsheetml/2006/main">
  <numFmts count="1">
    <numFmt numFmtId="164" formatCode="[$-407]d/\ mmm/\ yy;@"/>
  </numFmts>
  <fonts count="15">
    <font>
      <sz val="10"/>
      <name val="Arial"/>
    </font>
    <font>
      <sz val="10"/>
      <name val="Arial"/>
    </font>
    <font>
      <sz val="8"/>
      <name val="Arial"/>
    </font>
    <font>
      <sz val="8"/>
      <color indexed="81"/>
      <name val="Tahoma"/>
    </font>
    <font>
      <b/>
      <sz val="8"/>
      <color indexed="81"/>
      <name val="Tahoma"/>
    </font>
    <font>
      <sz val="10"/>
      <color indexed="12"/>
      <name val="Arial"/>
      <family val="2"/>
    </font>
    <font>
      <sz val="10"/>
      <color indexed="10"/>
      <name val="Arial"/>
    </font>
    <font>
      <sz val="14"/>
      <name val="Arial"/>
    </font>
    <font>
      <b/>
      <sz val="12"/>
      <name val="Arial"/>
      <family val="2"/>
    </font>
    <font>
      <sz val="10"/>
      <name val="Verdana"/>
      <family val="2"/>
    </font>
    <font>
      <b/>
      <sz val="10"/>
      <name val="Arial"/>
      <family val="2"/>
    </font>
    <font>
      <sz val="10"/>
      <color indexed="12"/>
      <name val="Arial"/>
    </font>
    <font>
      <sz val="10"/>
      <color indexed="14"/>
      <name val="Arial"/>
    </font>
    <font>
      <sz val="8"/>
      <color indexed="12"/>
      <name val="Tahoma"/>
      <family val="2"/>
    </font>
    <font>
      <u/>
      <sz val="10"/>
      <color theme="10"/>
      <name val="Arial"/>
    </font>
  </fonts>
  <fills count="15">
    <fill>
      <patternFill patternType="none"/>
    </fill>
    <fill>
      <patternFill patternType="gray125"/>
    </fill>
    <fill>
      <patternFill patternType="solid">
        <fgColor indexed="13"/>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14"/>
        <bgColor indexed="64"/>
      </patternFill>
    </fill>
    <fill>
      <patternFill patternType="solid">
        <fgColor indexed="44"/>
        <bgColor indexed="64"/>
      </patternFill>
    </fill>
    <fill>
      <patternFill patternType="solid">
        <fgColor indexed="9"/>
        <bgColor indexed="64"/>
      </patternFill>
    </fill>
    <fill>
      <patternFill patternType="solid">
        <fgColor indexed="49"/>
        <bgColor indexed="64"/>
      </patternFill>
    </fill>
    <fill>
      <patternFill patternType="solid">
        <fgColor indexed="45"/>
        <bgColor indexed="64"/>
      </patternFill>
    </fill>
    <fill>
      <patternFill patternType="solid">
        <fgColor indexed="48"/>
        <bgColor indexed="64"/>
      </patternFill>
    </fill>
    <fill>
      <patternFill patternType="solid">
        <fgColor indexed="40"/>
        <bgColor indexed="64"/>
      </patternFill>
    </fill>
    <fill>
      <patternFill patternType="solid">
        <fgColor indexed="52"/>
        <bgColor indexed="64"/>
      </patternFill>
    </fill>
  </fills>
  <borders count="1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s>
  <cellStyleXfs count="2">
    <xf numFmtId="0" fontId="0" fillId="0" borderId="0"/>
    <xf numFmtId="0" fontId="14" fillId="0" borderId="0" applyNumberFormat="0" applyFill="0" applyBorder="0" applyAlignment="0" applyProtection="0">
      <alignment vertical="top"/>
      <protection locked="0"/>
    </xf>
  </cellStyleXfs>
  <cellXfs count="143">
    <xf numFmtId="0" fontId="0" fillId="0" borderId="0" xfId="0"/>
    <xf numFmtId="0" fontId="0" fillId="0" borderId="1" xfId="0" applyBorder="1" applyAlignment="1">
      <alignment horizontal="centerContinuous"/>
    </xf>
    <xf numFmtId="0" fontId="0" fillId="0" borderId="2" xfId="0" applyBorder="1" applyAlignment="1">
      <alignment horizontal="centerContinuous"/>
    </xf>
    <xf numFmtId="0" fontId="0" fillId="0" borderId="3" xfId="0" applyBorder="1" applyAlignment="1">
      <alignment horizontal="centerContinuous"/>
    </xf>
    <xf numFmtId="0" fontId="0" fillId="0" borderId="4" xfId="0" applyBorder="1"/>
    <xf numFmtId="0" fontId="0" fillId="0" borderId="5" xfId="0" applyBorder="1"/>
    <xf numFmtId="0" fontId="0" fillId="0" borderId="6" xfId="0" applyBorder="1"/>
    <xf numFmtId="0" fontId="0" fillId="0" borderId="7" xfId="0" applyBorder="1"/>
    <xf numFmtId="0" fontId="0" fillId="0" borderId="0"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2" borderId="1" xfId="0" applyFill="1" applyBorder="1" applyAlignment="1">
      <alignment horizontal="centerContinuous"/>
    </xf>
    <xf numFmtId="0" fontId="0" fillId="2" borderId="2" xfId="0" applyFill="1" applyBorder="1" applyAlignment="1">
      <alignment horizontal="centerContinuous"/>
    </xf>
    <xf numFmtId="0" fontId="0" fillId="2" borderId="3" xfId="0" applyFill="1" applyBorder="1" applyAlignment="1">
      <alignment horizontal="centerContinuous"/>
    </xf>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0" fontId="0" fillId="2" borderId="0" xfId="0" applyFill="1" applyBorder="1"/>
    <xf numFmtId="0" fontId="0" fillId="2" borderId="8" xfId="0" applyFill="1" applyBorder="1"/>
    <xf numFmtId="0" fontId="0" fillId="2" borderId="9" xfId="0" applyFill="1" applyBorder="1"/>
    <xf numFmtId="0" fontId="0" fillId="2" borderId="10" xfId="0" applyFill="1" applyBorder="1"/>
    <xf numFmtId="0" fontId="0" fillId="2" borderId="11" xfId="0" applyFill="1" applyBorder="1"/>
    <xf numFmtId="0" fontId="0" fillId="3" borderId="1" xfId="0" applyFill="1" applyBorder="1" applyAlignment="1">
      <alignment horizontal="centerContinuous"/>
    </xf>
    <xf numFmtId="0" fontId="0" fillId="3" borderId="2" xfId="0" applyFill="1" applyBorder="1" applyAlignment="1">
      <alignment horizontal="centerContinuous"/>
    </xf>
    <xf numFmtId="0" fontId="0" fillId="3" borderId="3" xfId="0" applyFill="1" applyBorder="1" applyAlignment="1">
      <alignment horizontal="centerContinuous"/>
    </xf>
    <xf numFmtId="0" fontId="0" fillId="3" borderId="4" xfId="0" applyFill="1" applyBorder="1"/>
    <xf numFmtId="0" fontId="0" fillId="3" borderId="5" xfId="0" applyFill="1" applyBorder="1"/>
    <xf numFmtId="0" fontId="0" fillId="3" borderId="6" xfId="0" applyFill="1" applyBorder="1"/>
    <xf numFmtId="14" fontId="0" fillId="3" borderId="7" xfId="0" applyNumberFormat="1" applyFill="1" applyBorder="1"/>
    <xf numFmtId="0" fontId="0" fillId="3" borderId="0" xfId="0" applyFill="1" applyBorder="1"/>
    <xf numFmtId="164" fontId="0" fillId="3" borderId="8" xfId="0" applyNumberFormat="1" applyFill="1" applyBorder="1"/>
    <xf numFmtId="0" fontId="0" fillId="3" borderId="7" xfId="0" applyFill="1" applyBorder="1"/>
    <xf numFmtId="0" fontId="0" fillId="3" borderId="9" xfId="0" applyFill="1" applyBorder="1"/>
    <xf numFmtId="0" fontId="0" fillId="3" borderId="10" xfId="0" applyFill="1" applyBorder="1"/>
    <xf numFmtId="164" fontId="0" fillId="3" borderId="11" xfId="0" applyNumberFormat="1" applyFill="1" applyBorder="1"/>
    <xf numFmtId="0" fontId="0" fillId="4" borderId="1" xfId="0" applyFill="1" applyBorder="1" applyAlignment="1">
      <alignment horizontal="centerContinuous"/>
    </xf>
    <xf numFmtId="0" fontId="0" fillId="4" borderId="3" xfId="0" applyFill="1" applyBorder="1" applyAlignment="1">
      <alignment horizontal="centerContinuous"/>
    </xf>
    <xf numFmtId="0" fontId="0" fillId="4" borderId="6" xfId="0" applyFill="1" applyBorder="1"/>
    <xf numFmtId="0" fontId="0" fillId="4" borderId="7" xfId="0" applyFill="1" applyBorder="1"/>
    <xf numFmtId="0" fontId="0" fillId="4" borderId="0" xfId="0" applyFill="1" applyBorder="1"/>
    <xf numFmtId="0" fontId="0" fillId="4" borderId="8" xfId="0" applyFill="1" applyBorder="1"/>
    <xf numFmtId="0" fontId="1" fillId="4" borderId="7" xfId="0" applyFont="1" applyFill="1" applyBorder="1"/>
    <xf numFmtId="0" fontId="1" fillId="4" borderId="0" xfId="0" applyFont="1" applyFill="1" applyBorder="1"/>
    <xf numFmtId="0" fontId="1" fillId="4" borderId="8" xfId="0" applyFont="1" applyFill="1" applyBorder="1"/>
    <xf numFmtId="0" fontId="1" fillId="4" borderId="9" xfId="0" applyFont="1" applyFill="1" applyBorder="1"/>
    <xf numFmtId="0" fontId="1" fillId="4" borderId="10" xfId="0" applyFont="1" applyFill="1" applyBorder="1"/>
    <xf numFmtId="0" fontId="1" fillId="4" borderId="11" xfId="0" applyFont="1" applyFill="1" applyBorder="1"/>
    <xf numFmtId="0" fontId="0" fillId="3" borderId="8" xfId="0" applyFill="1" applyBorder="1"/>
    <xf numFmtId="0" fontId="6" fillId="3" borderId="8" xfId="0" applyFont="1" applyFill="1" applyBorder="1"/>
    <xf numFmtId="0" fontId="6" fillId="3" borderId="7" xfId="0" applyFont="1" applyFill="1" applyBorder="1"/>
    <xf numFmtId="0" fontId="6" fillId="3" borderId="0" xfId="0" applyFont="1" applyFill="1" applyBorder="1"/>
    <xf numFmtId="0" fontId="6" fillId="3" borderId="9" xfId="0" applyFont="1" applyFill="1" applyBorder="1"/>
    <xf numFmtId="0" fontId="6" fillId="3" borderId="10" xfId="0" applyFont="1" applyFill="1" applyBorder="1"/>
    <xf numFmtId="0" fontId="6" fillId="3" borderId="11" xfId="0" applyFont="1" applyFill="1" applyBorder="1"/>
    <xf numFmtId="0" fontId="7" fillId="0" borderId="0" xfId="0" applyFont="1"/>
    <xf numFmtId="0" fontId="8" fillId="0" borderId="7" xfId="0" applyFont="1" applyBorder="1"/>
    <xf numFmtId="0" fontId="0" fillId="0" borderId="7" xfId="0" quotePrefix="1" applyBorder="1" applyAlignment="1">
      <alignment horizontal="left" indent="2"/>
    </xf>
    <xf numFmtId="0" fontId="0" fillId="5" borderId="7" xfId="0" applyFill="1" applyBorder="1" applyAlignment="1">
      <alignment horizontal="centerContinuous"/>
    </xf>
    <xf numFmtId="0" fontId="0" fillId="5" borderId="0" xfId="0" applyFill="1" applyBorder="1" applyAlignment="1">
      <alignment horizontal="centerContinuous"/>
    </xf>
    <xf numFmtId="0" fontId="0" fillId="5" borderId="8" xfId="0" applyFill="1" applyBorder="1" applyAlignment="1">
      <alignment horizontal="centerContinuous"/>
    </xf>
    <xf numFmtId="0" fontId="0" fillId="5" borderId="7" xfId="0" applyFill="1" applyBorder="1"/>
    <xf numFmtId="0" fontId="0" fillId="5" borderId="0" xfId="0" applyFill="1" applyBorder="1"/>
    <xf numFmtId="0" fontId="0" fillId="5" borderId="8" xfId="0" applyFill="1" applyBorder="1"/>
    <xf numFmtId="0" fontId="0" fillId="6" borderId="7" xfId="0" applyFill="1" applyBorder="1"/>
    <xf numFmtId="0" fontId="0" fillId="6" borderId="0" xfId="0" applyFill="1" applyBorder="1"/>
    <xf numFmtId="0" fontId="0" fillId="4" borderId="9" xfId="0" applyFill="1" applyBorder="1"/>
    <xf numFmtId="0" fontId="0" fillId="4" borderId="10" xfId="0" applyFill="1" applyBorder="1"/>
    <xf numFmtId="0" fontId="0" fillId="4" borderId="0" xfId="0" applyFill="1" applyAlignment="1">
      <alignment horizontal="centerContinuous"/>
    </xf>
    <xf numFmtId="0" fontId="0" fillId="4" borderId="0" xfId="0" applyFill="1"/>
    <xf numFmtId="0" fontId="0" fillId="5" borderId="0" xfId="0" applyFill="1"/>
    <xf numFmtId="0" fontId="0" fillId="5" borderId="0" xfId="0" applyFill="1" applyAlignment="1">
      <alignment horizontal="centerContinuous"/>
    </xf>
    <xf numFmtId="0" fontId="0" fillId="5" borderId="1" xfId="0" applyFill="1" applyBorder="1"/>
    <xf numFmtId="0" fontId="0" fillId="5" borderId="2" xfId="0" applyFill="1" applyBorder="1"/>
    <xf numFmtId="0" fontId="0" fillId="5" borderId="3" xfId="0" applyFill="1" applyBorder="1"/>
    <xf numFmtId="0" fontId="0" fillId="4" borderId="12" xfId="0" applyFill="1" applyBorder="1"/>
    <xf numFmtId="0" fontId="0" fillId="6" borderId="0" xfId="0" applyFill="1"/>
    <xf numFmtId="0" fontId="0" fillId="4" borderId="13" xfId="0" applyFill="1" applyBorder="1"/>
    <xf numFmtId="0" fontId="0" fillId="4" borderId="14" xfId="0" applyFill="1" applyBorder="1"/>
    <xf numFmtId="0" fontId="0" fillId="7" borderId="0" xfId="0" applyFill="1" applyBorder="1"/>
    <xf numFmtId="0" fontId="0" fillId="7" borderId="8" xfId="0" applyFill="1" applyBorder="1"/>
    <xf numFmtId="0" fontId="0" fillId="4" borderId="2" xfId="0" applyFill="1" applyBorder="1" applyAlignment="1">
      <alignment horizontal="centerContinuous"/>
    </xf>
    <xf numFmtId="0" fontId="0" fillId="4" borderId="11" xfId="0" applyFill="1" applyBorder="1"/>
    <xf numFmtId="0" fontId="0" fillId="3" borderId="1" xfId="0" applyFill="1" applyBorder="1"/>
    <xf numFmtId="0" fontId="0" fillId="3" borderId="2" xfId="0" applyFill="1" applyBorder="1"/>
    <xf numFmtId="0" fontId="0" fillId="3" borderId="3" xfId="0" applyFill="1" applyBorder="1"/>
    <xf numFmtId="0" fontId="0" fillId="3" borderId="0" xfId="0" applyFill="1"/>
    <xf numFmtId="0" fontId="0" fillId="4" borderId="4" xfId="0" applyFill="1" applyBorder="1"/>
    <xf numFmtId="0" fontId="0" fillId="4" borderId="5" xfId="0" applyFill="1" applyBorder="1"/>
    <xf numFmtId="0" fontId="9" fillId="8" borderId="0" xfId="0" applyFont="1" applyFill="1" applyAlignment="1">
      <alignment vertical="top" wrapText="1"/>
    </xf>
    <xf numFmtId="0" fontId="0" fillId="8" borderId="0" xfId="0" applyFill="1" applyBorder="1"/>
    <xf numFmtId="0" fontId="0" fillId="8" borderId="8" xfId="0" applyFill="1" applyBorder="1"/>
    <xf numFmtId="0" fontId="0" fillId="6" borderId="8" xfId="0" applyFill="1" applyBorder="1"/>
    <xf numFmtId="0" fontId="0" fillId="9" borderId="0" xfId="0" applyFill="1" applyBorder="1"/>
    <xf numFmtId="0" fontId="9" fillId="10" borderId="0" xfId="0" applyFont="1" applyFill="1" applyBorder="1" applyAlignment="1">
      <alignment vertical="top" wrapText="1"/>
    </xf>
    <xf numFmtId="0" fontId="6" fillId="9" borderId="0" xfId="0" applyFont="1" applyFill="1" applyBorder="1"/>
    <xf numFmtId="0" fontId="0" fillId="11" borderId="0" xfId="0" applyFill="1" applyBorder="1"/>
    <xf numFmtId="0" fontId="0" fillId="11" borderId="8" xfId="0" applyFill="1" applyBorder="1"/>
    <xf numFmtId="0" fontId="0" fillId="2" borderId="0" xfId="0" applyFill="1"/>
    <xf numFmtId="0" fontId="10" fillId="4" borderId="1" xfId="0" applyFont="1" applyFill="1" applyBorder="1" applyAlignment="1">
      <alignment horizontal="centerContinuous"/>
    </xf>
    <xf numFmtId="0" fontId="10" fillId="4" borderId="2" xfId="0" applyFont="1" applyFill="1" applyBorder="1" applyAlignment="1">
      <alignment horizontal="centerContinuous"/>
    </xf>
    <xf numFmtId="0" fontId="10" fillId="4" borderId="3" xfId="0" applyFont="1" applyFill="1" applyBorder="1" applyAlignment="1">
      <alignment horizontal="centerContinuous"/>
    </xf>
    <xf numFmtId="0" fontId="11" fillId="4" borderId="7" xfId="0" applyFont="1" applyFill="1" applyBorder="1"/>
    <xf numFmtId="0" fontId="11" fillId="4" borderId="0" xfId="0" applyFont="1" applyFill="1" applyBorder="1" applyAlignment="1">
      <alignment horizontal="center"/>
    </xf>
    <xf numFmtId="0" fontId="11" fillId="4" borderId="8" xfId="0" applyFont="1" applyFill="1" applyBorder="1" applyAlignment="1">
      <alignment horizontal="center"/>
    </xf>
    <xf numFmtId="0" fontId="0" fillId="2" borderId="15" xfId="0" applyFill="1" applyBorder="1"/>
    <xf numFmtId="0" fontId="0" fillId="12" borderId="0" xfId="0" applyFill="1"/>
    <xf numFmtId="0" fontId="12" fillId="4" borderId="4" xfId="0" applyFont="1" applyFill="1" applyBorder="1"/>
    <xf numFmtId="0" fontId="6" fillId="4" borderId="4" xfId="0" applyFont="1" applyFill="1" applyBorder="1"/>
    <xf numFmtId="0" fontId="0" fillId="4" borderId="8" xfId="0" applyFill="1" applyBorder="1" applyAlignment="1">
      <alignment horizontal="right"/>
    </xf>
    <xf numFmtId="0" fontId="0" fillId="13" borderId="6" xfId="0" applyFill="1" applyBorder="1"/>
    <xf numFmtId="0" fontId="11" fillId="4" borderId="4" xfId="0" applyFont="1" applyFill="1" applyBorder="1"/>
    <xf numFmtId="0" fontId="11" fillId="4" borderId="5" xfId="0" applyFont="1" applyFill="1" applyBorder="1"/>
    <xf numFmtId="0" fontId="0" fillId="4" borderId="0" xfId="0" applyFill="1" applyBorder="1" applyAlignment="1">
      <alignment horizontal="right"/>
    </xf>
    <xf numFmtId="0" fontId="0" fillId="14" borderId="0" xfId="0" applyFill="1" applyBorder="1"/>
    <xf numFmtId="0" fontId="0" fillId="13" borderId="0" xfId="0" applyFill="1" applyBorder="1"/>
    <xf numFmtId="0" fontId="6" fillId="0" borderId="0" xfId="0" applyFont="1"/>
    <xf numFmtId="0" fontId="6" fillId="8" borderId="7" xfId="0" applyFont="1" applyFill="1" applyBorder="1"/>
    <xf numFmtId="0" fontId="0" fillId="8" borderId="7" xfId="0" applyFill="1" applyBorder="1"/>
    <xf numFmtId="0" fontId="11" fillId="8" borderId="7" xfId="0" applyFont="1" applyFill="1" applyBorder="1"/>
    <xf numFmtId="0" fontId="6" fillId="8" borderId="9" xfId="0" applyFont="1" applyFill="1" applyBorder="1"/>
    <xf numFmtId="0" fontId="10" fillId="2" borderId="1" xfId="0" applyFont="1" applyFill="1" applyBorder="1"/>
    <xf numFmtId="0" fontId="10" fillId="2" borderId="2" xfId="0" applyFont="1" applyFill="1" applyBorder="1"/>
    <xf numFmtId="0" fontId="10" fillId="2" borderId="3" xfId="0" applyFont="1" applyFill="1" applyBorder="1"/>
    <xf numFmtId="0" fontId="0" fillId="2" borderId="16" xfId="0" applyFill="1" applyBorder="1"/>
    <xf numFmtId="0" fontId="0" fillId="2" borderId="17" xfId="0" applyFill="1" applyBorder="1"/>
    <xf numFmtId="0" fontId="0" fillId="2" borderId="18" xfId="0" applyFill="1" applyBorder="1"/>
    <xf numFmtId="0" fontId="0" fillId="0" borderId="0" xfId="0" applyFill="1" applyAlignment="1">
      <alignment horizontal="centerContinuous"/>
    </xf>
    <xf numFmtId="0" fontId="0" fillId="0" borderId="1" xfId="0" applyBorder="1"/>
    <xf numFmtId="0" fontId="0" fillId="0" borderId="3" xfId="0" applyBorder="1"/>
    <xf numFmtId="0" fontId="0" fillId="0" borderId="15" xfId="0" applyBorder="1"/>
    <xf numFmtId="0" fontId="0" fillId="13" borderId="0" xfId="0" applyFill="1"/>
    <xf numFmtId="0" fontId="0" fillId="13" borderId="7" xfId="0" applyFill="1" applyBorder="1"/>
    <xf numFmtId="0" fontId="0" fillId="4" borderId="0" xfId="0" applyNumberFormat="1" applyFill="1" applyBorder="1"/>
    <xf numFmtId="0" fontId="11" fillId="4" borderId="7" xfId="0" applyFont="1" applyFill="1" applyBorder="1" applyAlignment="1">
      <alignment horizontal="center"/>
    </xf>
    <xf numFmtId="0" fontId="0" fillId="4" borderId="0" xfId="0" applyFill="1" applyBorder="1" applyAlignment="1">
      <alignment horizontal="center"/>
    </xf>
    <xf numFmtId="0" fontId="0" fillId="4" borderId="8" xfId="0" applyFill="1" applyBorder="1" applyAlignment="1">
      <alignment horizontal="center"/>
    </xf>
    <xf numFmtId="14" fontId="0" fillId="4" borderId="7" xfId="0" applyNumberFormat="1" applyFill="1" applyBorder="1"/>
    <xf numFmtId="14" fontId="0" fillId="4" borderId="0" xfId="0" applyNumberFormat="1" applyFill="1" applyBorder="1"/>
    <xf numFmtId="0" fontId="5" fillId="4" borderId="7" xfId="0" applyFont="1" applyFill="1" applyBorder="1"/>
    <xf numFmtId="0" fontId="14" fillId="0" borderId="0" xfId="1" applyAlignment="1" applyProtection="1"/>
  </cellXfs>
  <cellStyles count="2">
    <cellStyle name="Hyperlink" xfId="1" builtinId="8"/>
    <cellStyle name="Standard"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381000</xdr:colOff>
      <xdr:row>2</xdr:row>
      <xdr:rowOff>57150</xdr:rowOff>
    </xdr:from>
    <xdr:to>
      <xdr:col>15</xdr:col>
      <xdr:colOff>0</xdr:colOff>
      <xdr:row>41</xdr:row>
      <xdr:rowOff>19050</xdr:rowOff>
    </xdr:to>
    <xdr:sp macro="" textlink="">
      <xdr:nvSpPr>
        <xdr:cNvPr id="5121" name="Text Box 1"/>
        <xdr:cNvSpPr txBox="1">
          <a:spLocks noChangeArrowheads="1"/>
        </xdr:cNvSpPr>
      </xdr:nvSpPr>
      <xdr:spPr bwMode="auto">
        <a:xfrm>
          <a:off x="381000" y="381000"/>
          <a:ext cx="11049000" cy="6276975"/>
        </a:xfrm>
        <a:prstGeom prst="rect">
          <a:avLst/>
        </a:prstGeom>
        <a:solidFill>
          <a:srgbClr val="FFFF99"/>
        </a:solidFill>
        <a:ln w="9525">
          <a:solidFill>
            <a:srgbClr val="000000"/>
          </a:solidFill>
          <a:miter lim="800000"/>
          <a:headEnd/>
          <a:tailEnd/>
        </a:ln>
      </xdr:spPr>
      <xdr:txBody>
        <a:bodyPr vertOverflow="clip" wrap="square" lIns="36576" tIns="32004" rIns="0" bIns="0" anchor="t" upright="1"/>
        <a:lstStyle/>
        <a:p>
          <a:pPr algn="l" rtl="0">
            <a:defRPr sz="1000"/>
          </a:pPr>
          <a:r>
            <a:rPr lang="de-DE" sz="1600" b="0" i="0" strike="noStrike">
              <a:solidFill>
                <a:srgbClr val="0000FF"/>
              </a:solidFill>
              <a:latin typeface="Arial"/>
              <a:cs typeface="Arial"/>
            </a:rPr>
            <a:t>Über den Umgang mit Matrix-Formeln</a:t>
          </a:r>
        </a:p>
        <a:p>
          <a:pPr algn="l" rtl="0">
            <a:defRPr sz="1000"/>
          </a:pPr>
          <a:r>
            <a:rPr lang="de-DE" sz="1200" b="0" i="0" strike="noStrike">
              <a:solidFill>
                <a:srgbClr val="0000FF"/>
              </a:solidFill>
              <a:latin typeface="Arial"/>
              <a:cs typeface="Arial"/>
            </a:rPr>
            <a:t>Matrix-Formeln sind EXCELs geheimes, weil weitgehend unverstandenes, Schatzkästlein. Weit ist der Weg zum Verständnis, sehr viel weiter noch zur aktiven Anwendung dieser Technik.</a:t>
          </a:r>
        </a:p>
        <a:p>
          <a:pPr algn="l" rtl="0">
            <a:defRPr sz="1000"/>
          </a:pPr>
          <a:r>
            <a:rPr lang="de-DE" sz="1200" b="0" i="0" strike="noStrike">
              <a:solidFill>
                <a:srgbClr val="0000FF"/>
              </a:solidFill>
              <a:latin typeface="Arial"/>
              <a:cs typeface="Arial"/>
            </a:rPr>
            <a:t>Falls Sie nicht wissen, wovon ich rede, so besuchen Sie einmal die Seite </a:t>
          </a:r>
          <a:r>
            <a:rPr lang="de-DE" sz="1200" b="1" i="0" strike="noStrike">
              <a:solidFill>
                <a:srgbClr val="0000FF"/>
              </a:solidFill>
              <a:latin typeface="Arial"/>
              <a:cs typeface="Arial"/>
            </a:rPr>
            <a:t>www.excelformeln.de</a:t>
          </a:r>
          <a:r>
            <a:rPr lang="de-DE" sz="1200" b="0" i="0" strike="noStrike">
              <a:solidFill>
                <a:srgbClr val="0000FF"/>
              </a:solidFill>
              <a:latin typeface="Arial"/>
              <a:cs typeface="Arial"/>
            </a:rPr>
            <a:t>. Schauen Sie sich insbesondere die Matrix-Formeln an, die dort zusammengestellt werden und versuchen Sie, deren Funktion zu ergründen.</a:t>
          </a:r>
        </a:p>
        <a:p>
          <a:pPr algn="l" rtl="0">
            <a:defRPr sz="1000"/>
          </a:pPr>
          <a:r>
            <a:rPr lang="de-DE" sz="1200" b="0" i="0" strike="noStrike">
              <a:solidFill>
                <a:srgbClr val="0000FF"/>
              </a:solidFill>
              <a:latin typeface="Arial"/>
              <a:cs typeface="Arial"/>
            </a:rPr>
            <a:t>Auch wenn Sie glauben, ein ausgefuxter Excel-Kenner zu sein, wird Ihre erste Reaktion wahrscheinlich ungläubiges Staunen sein. Wer hätte vermutet, daß man solche Dinge mit Excel-Formeln machen könnte?</a:t>
          </a:r>
        </a:p>
        <a:p>
          <a:pPr algn="l" rtl="0">
            <a:defRPr sz="1000"/>
          </a:pPr>
          <a:r>
            <a:rPr lang="de-DE" sz="1200" b="0" i="0" strike="noStrike">
              <a:solidFill>
                <a:srgbClr val="0000FF"/>
              </a:solidFill>
              <a:latin typeface="Arial"/>
              <a:cs typeface="Arial"/>
            </a:rPr>
            <a:t>Als zweiten Schritt werden Sie dann versuchen, herauszufinden, wie diese Formeln funktionieren, und Sie werden es wahrscheinlich bald wieder frustriert aufgeben.</a:t>
          </a:r>
        </a:p>
        <a:p>
          <a:pPr algn="l" rtl="0">
            <a:defRPr sz="1000"/>
          </a:pPr>
          <a:r>
            <a:rPr lang="de-DE" sz="1200" b="0" i="0" strike="noStrike">
              <a:solidFill>
                <a:srgbClr val="0000FF"/>
              </a:solidFill>
              <a:latin typeface="Arial"/>
              <a:cs typeface="Arial"/>
            </a:rPr>
            <a:t>Wo liegt das Geheimnis dieser Formeln, warum sind sie so schwer zu knacken?</a:t>
          </a:r>
        </a:p>
        <a:p>
          <a:pPr algn="l" rtl="0">
            <a:defRPr sz="1000"/>
          </a:pPr>
          <a:r>
            <a:rPr lang="de-DE" sz="1200" b="0" i="0" strike="noStrike">
              <a:solidFill>
                <a:srgbClr val="0000FF"/>
              </a:solidFill>
              <a:latin typeface="Arial"/>
              <a:cs typeface="Arial"/>
            </a:rPr>
            <a:t>Nun, zunächst einmal: Es gibt nicht </a:t>
          </a:r>
          <a:r>
            <a:rPr lang="de-DE" sz="1200" b="0" i="0" u="sng" strike="noStrike">
              <a:solidFill>
                <a:srgbClr val="0000FF"/>
              </a:solidFill>
              <a:latin typeface="Arial"/>
              <a:cs typeface="Arial"/>
            </a:rPr>
            <a:t>den</a:t>
          </a:r>
          <a:r>
            <a:rPr lang="de-DE" sz="1200" b="0" i="0" strike="noStrike">
              <a:solidFill>
                <a:srgbClr val="0000FF"/>
              </a:solidFill>
              <a:latin typeface="Arial"/>
              <a:cs typeface="Arial"/>
            </a:rPr>
            <a:t> einen Super-Trick, den man einmal verstehen müßte, um </a:t>
          </a:r>
          <a:r>
            <a:rPr lang="de-DE" sz="1200" b="0" i="0" u="sng" strike="noStrike">
              <a:solidFill>
                <a:srgbClr val="0000FF"/>
              </a:solidFill>
              <a:latin typeface="Arial"/>
              <a:cs typeface="Arial"/>
            </a:rPr>
            <a:t>die</a:t>
          </a:r>
          <a:r>
            <a:rPr lang="de-DE" sz="1200" b="0" i="0" strike="noStrike">
              <a:solidFill>
                <a:srgbClr val="0000FF"/>
              </a:solidFill>
              <a:latin typeface="Arial"/>
              <a:cs typeface="Arial"/>
            </a:rPr>
            <a:t> Matrix-Formeln zu verstehen.</a:t>
          </a:r>
        </a:p>
        <a:p>
          <a:pPr algn="l" rtl="0">
            <a:defRPr sz="1000"/>
          </a:pPr>
          <a:r>
            <a:rPr lang="de-DE" sz="1200" b="0" i="0" strike="noStrike">
              <a:solidFill>
                <a:srgbClr val="0000FF"/>
              </a:solidFill>
              <a:latin typeface="Arial"/>
              <a:cs typeface="Arial"/>
            </a:rPr>
            <a:t>Im Wesentlichen sind es drei Dinge, die dem Normal-Anwender das Verständnis dieser Formeln erschweren:</a:t>
          </a:r>
        </a:p>
        <a:p>
          <a:pPr algn="l" rtl="0">
            <a:defRPr sz="1000"/>
          </a:pPr>
          <a:r>
            <a:rPr lang="de-DE" sz="1200" b="0" i="0" strike="noStrike">
              <a:solidFill>
                <a:srgbClr val="0000FF"/>
              </a:solidFill>
              <a:latin typeface="Arial"/>
              <a:cs typeface="Arial"/>
            </a:rPr>
            <a:t>1. Um komplexe Aufgabenstellungen mit einer einzigen Formel zu lösen, ist zunächst mal eine Lösungsstrategie erforderlich. Diese Strategie zu entschlüsseln, stellt die erste Hürde dar.</a:t>
          </a:r>
        </a:p>
        <a:p>
          <a:pPr algn="l" rtl="0">
            <a:defRPr sz="1000"/>
          </a:pPr>
          <a:r>
            <a:rPr lang="de-DE" sz="1200" b="0" i="0" strike="noStrike">
              <a:solidFill>
                <a:srgbClr val="0000FF"/>
              </a:solidFill>
              <a:latin typeface="Arial"/>
              <a:cs typeface="Arial"/>
            </a:rPr>
            <a:t>2. Matrix-Funktionen lösen komplexe Aufgaben, ohne daß irgendwelche Zwischenergebnisse nach außen sichtbar werden. Solche Zwischenergebnisse sind Matrizen, die von erheblichem Umfang sein können. Meist ist man mit  Matrix-Funktionen nicht so vertraut, oft fehlt es zudem an Phantasie, sich  vorzustellen, welche mathematischen Prozesse verdeckt ablaufen. Zwischenergebnisse sichtbar zu machen, ist ein weiterer wichtiger Schritt zum Verständnis.</a:t>
          </a:r>
        </a:p>
        <a:p>
          <a:pPr algn="l" rtl="0">
            <a:defRPr sz="1000"/>
          </a:pPr>
          <a:r>
            <a:rPr lang="de-DE" sz="1200" b="0" i="0" strike="noStrike">
              <a:solidFill>
                <a:srgbClr val="0000FF"/>
              </a:solidFill>
              <a:latin typeface="Arial"/>
              <a:cs typeface="Arial"/>
            </a:rPr>
            <a:t>3. Nicht alle Eigenschaften von Excel-Funktionen sind veröffentlicht; einige der verborgenen Eigenschaften können sehr effektiv in Matrix-Formeln eigesetzt werden.</a:t>
          </a:r>
        </a:p>
        <a:p>
          <a:pPr algn="l" rtl="0">
            <a:defRPr sz="1000"/>
          </a:pPr>
          <a:r>
            <a:rPr lang="de-DE" sz="1200" b="0" i="0" strike="noStrike">
              <a:solidFill>
                <a:srgbClr val="0000FF"/>
              </a:solidFill>
              <a:latin typeface="Arial"/>
              <a:cs typeface="Arial"/>
            </a:rPr>
            <a:t>Die Kenntnis solcher verdeckter Funktionalität ist natürlich essentiell.</a:t>
          </a:r>
        </a:p>
        <a:p>
          <a:pPr algn="l" rtl="0">
            <a:defRPr sz="1000"/>
          </a:pPr>
          <a:endParaRPr lang="de-DE" sz="1200" b="0" i="0" strike="noStrike">
            <a:solidFill>
              <a:srgbClr val="0000FF"/>
            </a:solidFill>
            <a:latin typeface="Arial"/>
            <a:cs typeface="Arial"/>
          </a:endParaRPr>
        </a:p>
        <a:p>
          <a:pPr algn="l" rtl="0">
            <a:defRPr sz="1000"/>
          </a:pPr>
          <a:r>
            <a:rPr lang="de-DE" sz="1200" b="0" i="0" strike="noStrike">
              <a:solidFill>
                <a:srgbClr val="0000FF"/>
              </a:solidFill>
              <a:latin typeface="Arial"/>
              <a:cs typeface="Arial"/>
            </a:rPr>
            <a:t>Die folgenden Tabellen "MatrixKonstante", "ZeileSpalte", "Zeile(Indirekt)" und "N" vermitteln einige wichtige Besonderheiten, die man bei der Konstruktion von Matrixformeln gerne benutzt (und außerdem werden einige Macken der Funktion N aufgezeigt), die weiteren Tabellen geben eine Anleitung zum Verständnis einiger spektakulärer Matrixformeln; vor allem zeigen sie jedoch eine Methode auf, die generell den Zugang zu solchen Formeln vermittelt.</a:t>
          </a:r>
        </a:p>
        <a:p>
          <a:pPr algn="l" rtl="0">
            <a:defRPr sz="1000"/>
          </a:pPr>
          <a:r>
            <a:rPr lang="de-DE" sz="1200" b="1" i="0" strike="noStrike">
              <a:solidFill>
                <a:srgbClr val="0000FF"/>
              </a:solidFill>
              <a:latin typeface="Arial"/>
              <a:cs typeface="Arial"/>
            </a:rPr>
            <a:t>An dieser Stelle möchte ich darauf verweisen, daß die  betrachteten Formeln nicht auf meinem Mist gewachsen sind, die meisten stammen (oft in etwas abgewandelter Form) von der schon erwähnten Seite www.excelformeln.de, andere habe ich mir im Laufe der Zeit aus anderen Quellen zusammen gesucht.</a:t>
          </a:r>
        </a:p>
        <a:p>
          <a:pPr algn="l" rtl="0">
            <a:defRPr sz="1000"/>
          </a:pPr>
          <a:r>
            <a:rPr lang="de-DE" sz="1200" b="1" i="0" strike="noStrike">
              <a:solidFill>
                <a:srgbClr val="0000FF"/>
              </a:solidFill>
              <a:latin typeface="Arial"/>
              <a:cs typeface="Arial"/>
            </a:rPr>
            <a:t>Mir geht es hier im wesentlichen darum, das Verständnis solcher Formeln zu erleichtern, indem schrittweise die Zwischenergebnisse in einer Excel-Tabelle sichtbar gemacht werden.</a:t>
          </a:r>
          <a:endParaRPr lang="de-DE" sz="1200" b="0" i="0" strike="noStrike">
            <a:solidFill>
              <a:srgbClr val="0000FF"/>
            </a:solidFill>
            <a:latin typeface="Arial"/>
            <a:cs typeface="Arial"/>
          </a:endParaRPr>
        </a:p>
        <a:p>
          <a:pPr algn="l" rtl="0">
            <a:defRPr sz="1000"/>
          </a:pPr>
          <a:r>
            <a:rPr lang="de-DE" sz="1200" b="0" i="0" strike="noStrike">
              <a:solidFill>
                <a:srgbClr val="0000FF"/>
              </a:solidFill>
              <a:latin typeface="Arial"/>
              <a:cs typeface="Arial"/>
            </a:rPr>
            <a:t>Versuchen Sie es selbst, das "Entschlüsseln" von Matrix-Funktionen kann intellektuelles Vergnügen bereiten, genügend "Stoff" zum Üben finden Sie auf der Seite www.excelformeln.de.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342900</xdr:colOff>
      <xdr:row>11</xdr:row>
      <xdr:rowOff>76200</xdr:rowOff>
    </xdr:from>
    <xdr:to>
      <xdr:col>12</xdr:col>
      <xdr:colOff>409575</xdr:colOff>
      <xdr:row>19</xdr:row>
      <xdr:rowOff>0</xdr:rowOff>
    </xdr:to>
    <xdr:sp macro="" textlink="">
      <xdr:nvSpPr>
        <xdr:cNvPr id="10241" name="Text Box 1"/>
        <xdr:cNvSpPr txBox="1">
          <a:spLocks noChangeArrowheads="1"/>
        </xdr:cNvSpPr>
      </xdr:nvSpPr>
      <xdr:spPr bwMode="auto">
        <a:xfrm>
          <a:off x="2943225" y="1866900"/>
          <a:ext cx="7038975" cy="121920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{=VERGLEICH(WAHR;ISTFEHLER(SUCHEN(" ";A10:A19));0)}</a:t>
          </a:r>
        </a:p>
        <a:p>
          <a:pPr algn="l" rtl="0">
            <a:defRPr sz="1000"/>
          </a:pPr>
          <a:r>
            <a:rPr lang="de-DE" sz="1000" b="0" i="0" strike="noStrike">
              <a:solidFill>
                <a:srgbClr val="000000"/>
              </a:solidFill>
              <a:latin typeface="Arial"/>
              <a:cs typeface="Arial"/>
            </a:rPr>
            <a:t>Suchen(" ";A10:A19 )in der Array-Formel in B11 listet in einem Vektor die Positionen der Leerstelle im Bereich A10:A19 auf. Wird keine Leerstelle gefunden ( wie in A19), wird #Wert ausgegeben. (Formel in G11)</a:t>
          </a:r>
        </a:p>
        <a:p>
          <a:pPr algn="l" rtl="0">
            <a:defRPr sz="1000"/>
          </a:pPr>
          <a:r>
            <a:rPr lang="de-DE" sz="1000" b="0" i="0" strike="noStrike">
              <a:solidFill>
                <a:srgbClr val="000000"/>
              </a:solidFill>
              <a:latin typeface="Arial"/>
              <a:cs typeface="Arial"/>
            </a:rPr>
            <a:t>Für diesen Fall wird die Funktion ISTFEHLER(…) Wahr.</a:t>
          </a:r>
        </a:p>
        <a:p>
          <a:pPr algn="l" rtl="0">
            <a:defRPr sz="1000"/>
          </a:pPr>
          <a:r>
            <a:rPr lang="de-DE" sz="1000" b="0" i="0" strike="noStrike">
              <a:solidFill>
                <a:srgbClr val="000000"/>
              </a:solidFill>
              <a:latin typeface="Arial"/>
              <a:cs typeface="Arial"/>
            </a:rPr>
            <a:t>Auch das Ergebnis dieser Funktion ist ein Vektor {Falsch.Falsch......Wahr} (Formel in L11)</a:t>
          </a:r>
        </a:p>
        <a:p>
          <a:pPr algn="l" rtl="0">
            <a:defRPr sz="1000"/>
          </a:pPr>
          <a:r>
            <a:rPr lang="de-DE" sz="1000" b="0" i="0" strike="noStrike">
              <a:solidFill>
                <a:srgbClr val="000000"/>
              </a:solidFill>
              <a:latin typeface="Arial"/>
              <a:cs typeface="Arial"/>
            </a:rPr>
            <a:t>Der Vergleich mit dem Suchkriterium WAHR liefert die Position 10.</a:t>
          </a:r>
        </a:p>
        <a:p>
          <a:pPr algn="l" rtl="0">
            <a:defRPr sz="1000"/>
          </a:pPr>
          <a:r>
            <a:rPr lang="de-DE" sz="1000" b="0" i="0" strike="noStrike">
              <a:solidFill>
                <a:srgbClr val="000000"/>
              </a:solidFill>
              <a:latin typeface="Arial"/>
              <a:cs typeface="Arial"/>
            </a:rPr>
            <a:t>Die Formel in B14 liefert dann den jeweiligen Namen.</a:t>
          </a:r>
        </a:p>
      </xdr:txBody>
    </xdr:sp>
    <xdr:clientData/>
  </xdr:twoCellAnchor>
  <xdr:twoCellAnchor>
    <xdr:from>
      <xdr:col>1</xdr:col>
      <xdr:colOff>142875</xdr:colOff>
      <xdr:row>30</xdr:row>
      <xdr:rowOff>114300</xdr:rowOff>
    </xdr:from>
    <xdr:to>
      <xdr:col>12</xdr:col>
      <xdr:colOff>504825</xdr:colOff>
      <xdr:row>34</xdr:row>
      <xdr:rowOff>9525</xdr:rowOff>
    </xdr:to>
    <xdr:sp macro="" textlink="">
      <xdr:nvSpPr>
        <xdr:cNvPr id="10242" name="Text Box 2"/>
        <xdr:cNvSpPr txBox="1">
          <a:spLocks noChangeArrowheads="1"/>
        </xdr:cNvSpPr>
      </xdr:nvSpPr>
      <xdr:spPr bwMode="auto">
        <a:xfrm>
          <a:off x="1219200" y="5000625"/>
          <a:ext cx="8858250" cy="5429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SUCHEN("a";Bereich1) erzeugt einen Vektor mit Positionsangaben (für Treffer, "a" gefunden) und Fehlerwerten #Wert!).</a:t>
          </a:r>
        </a:p>
        <a:p>
          <a:pPr algn="l" rtl="0">
            <a:defRPr sz="1000"/>
          </a:pPr>
          <a:r>
            <a:rPr lang="de-DE" sz="1000" b="0" i="0" strike="noStrike">
              <a:solidFill>
                <a:srgbClr val="000000"/>
              </a:solidFill>
              <a:latin typeface="Arial"/>
              <a:cs typeface="Arial"/>
            </a:rPr>
            <a:t>Die Wenn-Funktion liefert eine 1, wenn die Funktion "Suchen" keinen Fehler bringt. (Zelle enthält mindestens ein "a".) Summe addiert diese Fälle.</a:t>
          </a:r>
        </a:p>
      </xdr:txBody>
    </xdr:sp>
    <xdr:clientData/>
  </xdr:twoCellAnchor>
  <xdr:twoCellAnchor>
    <xdr:from>
      <xdr:col>1</xdr:col>
      <xdr:colOff>161925</xdr:colOff>
      <xdr:row>48</xdr:row>
      <xdr:rowOff>47625</xdr:rowOff>
    </xdr:from>
    <xdr:to>
      <xdr:col>12</xdr:col>
      <xdr:colOff>533400</xdr:colOff>
      <xdr:row>53</xdr:row>
      <xdr:rowOff>142875</xdr:rowOff>
    </xdr:to>
    <xdr:sp macro="" textlink="">
      <xdr:nvSpPr>
        <xdr:cNvPr id="10243" name="Text Box 3"/>
        <xdr:cNvSpPr txBox="1">
          <a:spLocks noChangeArrowheads="1"/>
        </xdr:cNvSpPr>
      </xdr:nvSpPr>
      <xdr:spPr bwMode="auto">
        <a:xfrm>
          <a:off x="1238250" y="7867650"/>
          <a:ext cx="8867775" cy="9048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{=SUMME(LÄNGE(Bereich1)-LÄNGE(WECHSELN(Bereich1;"a";"")))}</a:t>
          </a:r>
        </a:p>
        <a:p>
          <a:pPr algn="l" rtl="0">
            <a:defRPr sz="1000"/>
          </a:pPr>
          <a:r>
            <a:rPr lang="de-DE" sz="1000" b="0" i="0" strike="noStrike">
              <a:solidFill>
                <a:srgbClr val="000000"/>
              </a:solidFill>
              <a:latin typeface="Arial"/>
              <a:cs typeface="Arial"/>
            </a:rPr>
            <a:t>Länge(Bereich1) liefert einen Vektor, der die Längen der einzelnen Zellen in Bereich1 aufweist.</a:t>
          </a:r>
        </a:p>
        <a:p>
          <a:pPr algn="l" rtl="0">
            <a:defRPr sz="1000"/>
          </a:pPr>
          <a:r>
            <a:rPr lang="de-DE" sz="1000" b="0" i="0" strike="noStrike">
              <a:solidFill>
                <a:srgbClr val="000000"/>
              </a:solidFill>
              <a:latin typeface="Arial"/>
              <a:cs typeface="Arial"/>
            </a:rPr>
            <a:t>WECHSELN(Bereich1;"a";"") ersetzt in Bereich1 alle "a"s durch Nichts (Text der Länge 0), </a:t>
          </a:r>
        </a:p>
        <a:p>
          <a:pPr algn="l" rtl="0">
            <a:defRPr sz="1000"/>
          </a:pPr>
          <a:r>
            <a:rPr lang="de-DE" sz="1000" b="0" i="0" strike="noStrike">
              <a:solidFill>
                <a:srgbClr val="000000"/>
              </a:solidFill>
              <a:latin typeface="Arial"/>
              <a:cs typeface="Arial"/>
            </a:rPr>
            <a:t>LÄNGE(WECHSELN(Bereich1;"a";"") liefert einen Vektor, der die Längen der einzelnen Zellen in Bereich1 ohne die "a"s aufweist. Die beiden Vektoren werden voneinander subtrahiert und das Ergebnis aufaddiert.</a:t>
          </a:r>
        </a:p>
      </xdr:txBody>
    </xdr:sp>
    <xdr:clientData/>
  </xdr:twoCellAnchor>
  <xdr:twoCellAnchor>
    <xdr:from>
      <xdr:col>0</xdr:col>
      <xdr:colOff>0</xdr:colOff>
      <xdr:row>6</xdr:row>
      <xdr:rowOff>47625</xdr:rowOff>
    </xdr:from>
    <xdr:to>
      <xdr:col>12</xdr:col>
      <xdr:colOff>457200</xdr:colOff>
      <xdr:row>8</xdr:row>
      <xdr:rowOff>161925</xdr:rowOff>
    </xdr:to>
    <xdr:sp macro="" textlink="">
      <xdr:nvSpPr>
        <xdr:cNvPr id="10244" name="Text Box 4"/>
        <xdr:cNvSpPr txBox="1">
          <a:spLocks noChangeArrowheads="1"/>
        </xdr:cNvSpPr>
      </xdr:nvSpPr>
      <xdr:spPr bwMode="auto">
        <a:xfrm>
          <a:off x="0" y="1028700"/>
          <a:ext cx="10029825" cy="438150"/>
        </a:xfrm>
        <a:prstGeom prst="rect">
          <a:avLst/>
        </a:prstGeom>
        <a:solidFill>
          <a:srgbClr val="FFFFFF"/>
        </a:solidFill>
        <a:ln w="9525">
          <a:solidFill>
            <a:srgbClr val="000000"/>
          </a:solidFill>
          <a:miter lim="800000"/>
          <a:headEnd/>
          <a:tailEnd/>
        </a:ln>
      </xdr:spPr>
      <xdr:txBody>
        <a:bodyPr vertOverflow="clip" wrap="square" lIns="36576" tIns="27432" rIns="0" bIns="0" anchor="t" upright="1"/>
        <a:lstStyle/>
        <a:p>
          <a:pPr algn="l" rtl="0">
            <a:defRPr sz="1000"/>
          </a:pPr>
          <a:r>
            <a:rPr lang="de-DE" sz="1400" b="0" i="0" strike="noStrike">
              <a:solidFill>
                <a:srgbClr val="0000FF"/>
              </a:solidFill>
              <a:latin typeface="Arial"/>
              <a:cs typeface="Arial"/>
            </a:rPr>
            <a:t>In der Namensliste A10:A19 soll die Position des Strings gefunden werden, der keine Leerstelle enthält.</a:t>
          </a:r>
        </a:p>
      </xdr:txBody>
    </xdr:sp>
    <xdr:clientData/>
  </xdr:twoCellAnchor>
  <xdr:twoCellAnchor>
    <xdr:from>
      <xdr:col>1</xdr:col>
      <xdr:colOff>104775</xdr:colOff>
      <xdr:row>23</xdr:row>
      <xdr:rowOff>9525</xdr:rowOff>
    </xdr:from>
    <xdr:to>
      <xdr:col>12</xdr:col>
      <xdr:colOff>533400</xdr:colOff>
      <xdr:row>25</xdr:row>
      <xdr:rowOff>133350</xdr:rowOff>
    </xdr:to>
    <xdr:sp macro="" textlink="">
      <xdr:nvSpPr>
        <xdr:cNvPr id="10245" name="Text Box 5"/>
        <xdr:cNvSpPr txBox="1">
          <a:spLocks noChangeArrowheads="1"/>
        </xdr:cNvSpPr>
      </xdr:nvSpPr>
      <xdr:spPr bwMode="auto">
        <a:xfrm>
          <a:off x="1181100" y="3762375"/>
          <a:ext cx="8924925" cy="447675"/>
        </a:xfrm>
        <a:prstGeom prst="rect">
          <a:avLst/>
        </a:prstGeom>
        <a:solidFill>
          <a:srgbClr val="FFFFFF"/>
        </a:solidFill>
        <a:ln w="9525">
          <a:solidFill>
            <a:srgbClr val="000000"/>
          </a:solidFill>
          <a:miter lim="800000"/>
          <a:headEnd/>
          <a:tailEnd/>
        </a:ln>
      </xdr:spPr>
      <xdr:txBody>
        <a:bodyPr vertOverflow="clip" wrap="square" lIns="36576" tIns="32004" rIns="0" bIns="0" anchor="t" upright="1"/>
        <a:lstStyle/>
        <a:p>
          <a:pPr algn="l" rtl="0">
            <a:defRPr sz="1000"/>
          </a:pPr>
          <a:r>
            <a:rPr lang="de-DE" sz="1600" b="0" i="0" strike="noStrike">
              <a:solidFill>
                <a:srgbClr val="0000FF"/>
              </a:solidFill>
              <a:latin typeface="Arial"/>
              <a:cs typeface="Arial"/>
            </a:rPr>
            <a:t>Wieviele Zellen der Namensliste enthalten ein "a"?</a:t>
          </a:r>
        </a:p>
      </xdr:txBody>
    </xdr:sp>
    <xdr:clientData/>
  </xdr:twoCellAnchor>
  <xdr:twoCellAnchor>
    <xdr:from>
      <xdr:col>1</xdr:col>
      <xdr:colOff>152400</xdr:colOff>
      <xdr:row>40</xdr:row>
      <xdr:rowOff>152400</xdr:rowOff>
    </xdr:from>
    <xdr:to>
      <xdr:col>12</xdr:col>
      <xdr:colOff>533400</xdr:colOff>
      <xdr:row>43</xdr:row>
      <xdr:rowOff>19050</xdr:rowOff>
    </xdr:to>
    <xdr:sp macro="" textlink="">
      <xdr:nvSpPr>
        <xdr:cNvPr id="10246" name="Text Box 6"/>
        <xdr:cNvSpPr txBox="1">
          <a:spLocks noChangeArrowheads="1"/>
        </xdr:cNvSpPr>
      </xdr:nvSpPr>
      <xdr:spPr bwMode="auto">
        <a:xfrm>
          <a:off x="1228725" y="6677025"/>
          <a:ext cx="8877300" cy="352425"/>
        </a:xfrm>
        <a:prstGeom prst="rect">
          <a:avLst/>
        </a:prstGeom>
        <a:solidFill>
          <a:srgbClr val="FFFFFF"/>
        </a:solidFill>
        <a:ln w="9525">
          <a:solidFill>
            <a:srgbClr val="000000"/>
          </a:solidFill>
          <a:miter lim="800000"/>
          <a:headEnd/>
          <a:tailEnd/>
        </a:ln>
      </xdr:spPr>
      <xdr:txBody>
        <a:bodyPr vertOverflow="clip" wrap="square" lIns="36576" tIns="32004" rIns="0" bIns="0" anchor="t" upright="1"/>
        <a:lstStyle/>
        <a:p>
          <a:pPr algn="l" rtl="0">
            <a:defRPr sz="1000"/>
          </a:pPr>
          <a:r>
            <a:rPr lang="de-DE" sz="1600" b="0" i="0" strike="noStrike">
              <a:solidFill>
                <a:srgbClr val="0000FF"/>
              </a:solidFill>
              <a:latin typeface="Arial"/>
              <a:cs typeface="Arial"/>
            </a:rPr>
            <a:t>Wieviele "a"s enthält die Namensliste?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390525</xdr:colOff>
      <xdr:row>60</xdr:row>
      <xdr:rowOff>114300</xdr:rowOff>
    </xdr:from>
    <xdr:to>
      <xdr:col>11</xdr:col>
      <xdr:colOff>742950</xdr:colOff>
      <xdr:row>77</xdr:row>
      <xdr:rowOff>57150</xdr:rowOff>
    </xdr:to>
    <xdr:sp macro="" textlink="">
      <xdr:nvSpPr>
        <xdr:cNvPr id="11265" name="Text Box 1"/>
        <xdr:cNvSpPr txBox="1">
          <a:spLocks noChangeArrowheads="1"/>
        </xdr:cNvSpPr>
      </xdr:nvSpPr>
      <xdr:spPr bwMode="auto">
        <a:xfrm>
          <a:off x="2676525" y="9848850"/>
          <a:ext cx="6448425" cy="26955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Formel beinhaltet eine Matrix-Konstante, gekennzeichnet durch die geschweiften Klammern. Diese werden manuell eingegeben.</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FF"/>
              </a:solidFill>
              <a:latin typeface="Arial"/>
              <a:cs typeface="Arial"/>
            </a:rPr>
            <a:t>Das Format von Matrixkonstanten</a:t>
          </a:r>
        </a:p>
        <a:p>
          <a:pPr algn="l" rtl="0">
            <a:defRPr sz="1000"/>
          </a:pPr>
          <a:r>
            <a:rPr lang="de-DE" sz="1000" b="0" i="0" strike="noStrike">
              <a:solidFill>
                <a:srgbClr val="0000FF"/>
              </a:solidFill>
              <a:latin typeface="Arial"/>
              <a:cs typeface="Arial"/>
            </a:rPr>
            <a:t>Matrixkonstanten werden in geschweifte Klammern ( { } ) eingeschlossen.</a:t>
          </a:r>
        </a:p>
        <a:p>
          <a:pPr algn="l" rtl="0">
            <a:defRPr sz="1000"/>
          </a:pPr>
          <a:endParaRPr lang="de-DE" sz="1000" b="0" i="0" strike="noStrike">
            <a:solidFill>
              <a:srgbClr val="0000FF"/>
            </a:solidFill>
            <a:latin typeface="Arial"/>
            <a:cs typeface="Arial"/>
          </a:endParaRPr>
        </a:p>
        <a:p>
          <a:pPr algn="l" rtl="0">
            <a:defRPr sz="1000"/>
          </a:pPr>
          <a:r>
            <a:rPr lang="de-DE" sz="1000" b="0" i="0" strike="noStrike">
              <a:solidFill>
                <a:srgbClr val="0000FF"/>
              </a:solidFill>
              <a:latin typeface="Arial"/>
              <a:cs typeface="Arial"/>
            </a:rPr>
            <a:t>Trennen Sie Werte in verschiedenen Spalten durch Punkte (.). Um beispielsweise die Werte 10, 20, 30 und 40 darzustellen, geben Sie {10.20.30.40} ein. Eine solche Matrixkonstante wird als 1 x 4-Matrix bezeichnet und entspricht einem Bezug, der sich über eine Zeile und vier Spalten erstreckt.</a:t>
          </a:r>
        </a:p>
        <a:p>
          <a:pPr algn="l" rtl="0">
            <a:defRPr sz="1000"/>
          </a:pPr>
          <a:endParaRPr lang="de-DE" sz="1000" b="0" i="0" strike="noStrike">
            <a:solidFill>
              <a:srgbClr val="0000FF"/>
            </a:solidFill>
            <a:latin typeface="Arial"/>
            <a:cs typeface="Arial"/>
          </a:endParaRPr>
        </a:p>
        <a:p>
          <a:pPr algn="l" rtl="0">
            <a:defRPr sz="1000"/>
          </a:pPr>
          <a:r>
            <a:rPr lang="de-DE" sz="1000" b="0" i="0" strike="noStrike">
              <a:solidFill>
                <a:srgbClr val="0000FF"/>
              </a:solidFill>
              <a:latin typeface="Arial"/>
              <a:cs typeface="Arial"/>
            </a:rPr>
            <a:t>Trennen Sie Werte in verschiedenen Zeilen durch Semikola (;). Um beispielsweise die Werte 10, 20, 30 und 40 in einer Zeile und die Werte 50, 60, 70 und 80 in der unmittelbar darunter liegenden Zeile darzustellen, verwenden Sie eine 2 x 4-Matrixkonstante: {10.20.30.40;50.60.70.80}.</a:t>
          </a:r>
          <a:endParaRPr lang="de-DE" sz="1000" b="0" i="0" strike="noStrike">
            <a:solidFill>
              <a:srgbClr val="000000"/>
            </a:solidFill>
            <a:latin typeface="Arial"/>
            <a:cs typeface="Arial"/>
          </a:endParaRPr>
        </a:p>
        <a:p>
          <a:pPr algn="l" rtl="0">
            <a:defRPr sz="1000"/>
          </a:pPr>
          <a:endParaRPr lang="de-DE" sz="1000" b="0" i="0" strike="noStrike">
            <a:solidFill>
              <a:srgbClr val="000000"/>
            </a:solidFill>
            <a:latin typeface="Arial"/>
            <a:cs typeface="Arial"/>
          </a:endParaRPr>
        </a:p>
      </xdr:txBody>
    </xdr:sp>
    <xdr:clientData/>
  </xdr:twoCellAnchor>
  <xdr:twoCellAnchor>
    <xdr:from>
      <xdr:col>0</xdr:col>
      <xdr:colOff>133350</xdr:colOff>
      <xdr:row>37</xdr:row>
      <xdr:rowOff>66675</xdr:rowOff>
    </xdr:from>
    <xdr:to>
      <xdr:col>13</xdr:col>
      <xdr:colOff>628650</xdr:colOff>
      <xdr:row>44</xdr:row>
      <xdr:rowOff>142875</xdr:rowOff>
    </xdr:to>
    <xdr:sp macro="" textlink="">
      <xdr:nvSpPr>
        <xdr:cNvPr id="11266" name="Text Box 2"/>
        <xdr:cNvSpPr txBox="1">
          <a:spLocks noChangeArrowheads="1"/>
        </xdr:cNvSpPr>
      </xdr:nvSpPr>
      <xdr:spPr bwMode="auto">
        <a:xfrm>
          <a:off x="133350" y="6067425"/>
          <a:ext cx="10401300" cy="12096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Formel ermittelt die letzte benutzte Zeile im blauen Bereich.</a:t>
          </a:r>
        </a:p>
        <a:p>
          <a:pPr algn="l" rtl="0">
            <a:defRPr sz="1000"/>
          </a:pPr>
          <a:r>
            <a:rPr lang="de-DE" sz="1000" b="1" i="0" strike="noStrike">
              <a:solidFill>
                <a:srgbClr val="0000FF"/>
              </a:solidFill>
              <a:latin typeface="Arial"/>
              <a:cs typeface="Arial"/>
            </a:rPr>
            <a:t>{=MAX((A9:E17&lt;&gt;"")*ZEILE(9:17))}</a:t>
          </a:r>
          <a:endParaRPr lang="de-DE" sz="1000" b="0" i="0" strike="noStrike">
            <a:solidFill>
              <a:srgbClr val="000000"/>
            </a:solidFill>
            <a:latin typeface="Arial"/>
            <a:cs typeface="Arial"/>
          </a:endParaRP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Zum Verständnis der Formel werden die Teilergebnisse "von innen nach außen" sichtbar gemacht:</a:t>
          </a:r>
        </a:p>
        <a:p>
          <a:pPr algn="l" rtl="0">
            <a:defRPr sz="1000"/>
          </a:pPr>
          <a:r>
            <a:rPr lang="de-DE" sz="1000" b="0" i="0" strike="noStrike">
              <a:solidFill>
                <a:srgbClr val="000000"/>
              </a:solidFill>
              <a:latin typeface="Arial"/>
              <a:cs typeface="Arial"/>
            </a:rPr>
            <a:t>{=A9:E17&lt;&gt;""} liefert als Ergebnis eine Matrix (braun), die für leere Zellen den Wert FALSCH und für nichtleere den Wert WAHR enthält. (s. auch Formel in G22)</a:t>
          </a:r>
        </a:p>
        <a:p>
          <a:pPr algn="l" rtl="0">
            <a:defRPr sz="1000"/>
          </a:pPr>
          <a:r>
            <a:rPr lang="de-DE" sz="1000" b="0" i="0" strike="noStrike">
              <a:solidFill>
                <a:srgbClr val="000000"/>
              </a:solidFill>
              <a:latin typeface="Arial"/>
              <a:cs typeface="Arial"/>
            </a:rPr>
            <a:t>{=(A9:E17&lt;&gt;"")*Zeile(9:17)} liefert die Zeilennummer der nichtleeren Zellen, leere Zellen enthalten den Wert 0. (Grüne Matrix, auch Formel in G32)</a:t>
          </a:r>
        </a:p>
        <a:p>
          <a:pPr algn="l" rtl="0">
            <a:defRPr sz="1000"/>
          </a:pPr>
          <a:r>
            <a:rPr lang="de-DE" sz="1000" b="0" i="0" strike="noStrike">
              <a:solidFill>
                <a:srgbClr val="000000"/>
              </a:solidFill>
              <a:latin typeface="Arial"/>
              <a:cs typeface="Arial"/>
            </a:rPr>
            <a:t>Max findet davon das Maximum, also die letzte benutzte Zeile.</a:t>
          </a:r>
        </a:p>
      </xdr:txBody>
    </xdr:sp>
    <xdr:clientData/>
  </xdr:twoCellAnchor>
  <xdr:twoCellAnchor>
    <xdr:from>
      <xdr:col>0</xdr:col>
      <xdr:colOff>190500</xdr:colOff>
      <xdr:row>4</xdr:row>
      <xdr:rowOff>133350</xdr:rowOff>
    </xdr:from>
    <xdr:to>
      <xdr:col>12</xdr:col>
      <xdr:colOff>723900</xdr:colOff>
      <xdr:row>6</xdr:row>
      <xdr:rowOff>123825</xdr:rowOff>
    </xdr:to>
    <xdr:sp macro="" textlink="">
      <xdr:nvSpPr>
        <xdr:cNvPr id="11267" name="Text Box 3"/>
        <xdr:cNvSpPr txBox="1">
          <a:spLocks noChangeArrowheads="1"/>
        </xdr:cNvSpPr>
      </xdr:nvSpPr>
      <xdr:spPr bwMode="auto">
        <a:xfrm>
          <a:off x="190500" y="790575"/>
          <a:ext cx="9677400" cy="314325"/>
        </a:xfrm>
        <a:prstGeom prst="rect">
          <a:avLst/>
        </a:prstGeom>
        <a:solidFill>
          <a:srgbClr val="FFFFFF"/>
        </a:solidFill>
        <a:ln w="9525">
          <a:solidFill>
            <a:srgbClr val="000000"/>
          </a:solidFill>
          <a:miter lim="800000"/>
          <a:headEnd/>
          <a:tailEnd/>
        </a:ln>
      </xdr:spPr>
      <xdr:txBody>
        <a:bodyPr vertOverflow="clip" wrap="square" lIns="36576" tIns="32004" rIns="0" bIns="0" anchor="t" upright="1"/>
        <a:lstStyle/>
        <a:p>
          <a:pPr algn="l" rtl="0">
            <a:defRPr sz="1000"/>
          </a:pPr>
          <a:r>
            <a:rPr lang="de-DE" sz="1600" b="0" i="0" strike="noStrike">
              <a:solidFill>
                <a:srgbClr val="0000FF"/>
              </a:solidFill>
              <a:latin typeface="Arial"/>
              <a:cs typeface="Arial"/>
            </a:rPr>
            <a:t>Die Zeilennummer der letzten benutzten Zeile im blauen Bereich soll ermittelt werden.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3</xdr:row>
      <xdr:rowOff>19050</xdr:rowOff>
    </xdr:from>
    <xdr:to>
      <xdr:col>5</xdr:col>
      <xdr:colOff>9525</xdr:colOff>
      <xdr:row>27</xdr:row>
      <xdr:rowOff>0</xdr:rowOff>
    </xdr:to>
    <xdr:sp macro="" textlink="">
      <xdr:nvSpPr>
        <xdr:cNvPr id="4097" name="Text Box 1"/>
        <xdr:cNvSpPr txBox="1">
          <a:spLocks noChangeArrowheads="1"/>
        </xdr:cNvSpPr>
      </xdr:nvSpPr>
      <xdr:spPr bwMode="auto">
        <a:xfrm>
          <a:off x="771525" y="581025"/>
          <a:ext cx="3048000" cy="39147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Matrix-Konstanten</a:t>
          </a:r>
        </a:p>
        <a:p>
          <a:pPr algn="l" rtl="0">
            <a:defRPr sz="1000"/>
          </a:pPr>
          <a:r>
            <a:rPr lang="de-DE" sz="1000" b="0" i="0" strike="noStrike">
              <a:solidFill>
                <a:srgbClr val="000000"/>
              </a:solidFill>
              <a:latin typeface="Arial"/>
              <a:cs typeface="Arial"/>
            </a:rPr>
            <a:t>Es gibt horizontal- und vertikal orientierte Matrix-Konstanten, die sich bei Excel durch ihre Notation unterscheiden:</a:t>
          </a:r>
        </a:p>
        <a:p>
          <a:pPr algn="l" rtl="0">
            <a:defRPr sz="1000"/>
          </a:pPr>
          <a:r>
            <a:rPr lang="de-DE" sz="1000" b="0" i="0" strike="noStrike">
              <a:solidFill>
                <a:srgbClr val="000000"/>
              </a:solidFill>
              <a:latin typeface="Arial"/>
              <a:cs typeface="Arial"/>
            </a:rPr>
            <a:t>Beide Typen werden in geschweifte Klammern eingegeben (manuell, nicht wie bei Matrix-Formeln über Strg + Shift +Enter), die Trenner sind im Falle der horizontalen Orientation der Punkt ("."), im Fall der vertikalen Orientation das Semikolon (";").</a:t>
          </a:r>
        </a:p>
        <a:p>
          <a:pPr algn="l" rtl="0">
            <a:defRPr sz="1000"/>
          </a:pPr>
          <a:r>
            <a:rPr lang="de-DE" sz="1000" b="0" i="0" strike="noStrike">
              <a:solidFill>
                <a:srgbClr val="000000"/>
              </a:solidFill>
              <a:latin typeface="Arial"/>
              <a:cs typeface="Arial"/>
            </a:rPr>
            <a:t>{={2.3.4}} Horizontal orientiert</a:t>
          </a:r>
        </a:p>
        <a:p>
          <a:pPr algn="l" rtl="0">
            <a:defRPr sz="1000"/>
          </a:pPr>
          <a:r>
            <a:rPr lang="de-DE" sz="1000" b="0" i="0" strike="noStrike">
              <a:solidFill>
                <a:srgbClr val="000000"/>
              </a:solidFill>
              <a:latin typeface="Arial"/>
              <a:cs typeface="Arial"/>
            </a:rPr>
            <a:t>{={3;5;7}} Vertikal orientiert</a:t>
          </a:r>
        </a:p>
        <a:p>
          <a:pPr algn="l" rtl="0">
            <a:defRPr sz="1000"/>
          </a:pPr>
          <a:r>
            <a:rPr lang="de-DE" sz="1000" b="1" i="0" strike="noStrike">
              <a:solidFill>
                <a:srgbClr val="000000"/>
              </a:solidFill>
              <a:latin typeface="Arial"/>
              <a:cs typeface="Arial"/>
            </a:rPr>
            <a:t>Beachten: Bei der Eingabe in eine Excel-Tabelle muß der Zielbereich markiert werden, die inneren geschweiften Klammern werden manuell, die äußeren über Strg +Shift +Enter erzeugt.</a:t>
          </a: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Auch zweidimensionale Matrix-Konstanten sind zulässig: {={2.1;3.4}</a:t>
          </a:r>
        </a:p>
      </xdr:txBody>
    </xdr:sp>
    <xdr:clientData/>
  </xdr:twoCellAnchor>
  <xdr:twoCellAnchor>
    <xdr:from>
      <xdr:col>1</xdr:col>
      <xdr:colOff>0</xdr:colOff>
      <xdr:row>30</xdr:row>
      <xdr:rowOff>9525</xdr:rowOff>
    </xdr:from>
    <xdr:to>
      <xdr:col>5</xdr:col>
      <xdr:colOff>9525</xdr:colOff>
      <xdr:row>44</xdr:row>
      <xdr:rowOff>9525</xdr:rowOff>
    </xdr:to>
    <xdr:sp macro="" textlink="">
      <xdr:nvSpPr>
        <xdr:cNvPr id="4098" name="Text Box 2"/>
        <xdr:cNvSpPr txBox="1">
          <a:spLocks noChangeArrowheads="1"/>
        </xdr:cNvSpPr>
      </xdr:nvSpPr>
      <xdr:spPr bwMode="auto">
        <a:xfrm>
          <a:off x="762000" y="4991100"/>
          <a:ext cx="3057525" cy="22955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Bei der Multiplikation zweier Matrix-Konstanten gleicher Orientierung ist die Ergebnismatrix von der gleichen Dimension wie die beiden Multiplikanten, die Konstanten werden komponentenweise multipliziert.</a:t>
          </a:r>
        </a:p>
        <a:p>
          <a:pPr algn="l" rtl="0">
            <a:defRPr sz="1000"/>
          </a:pPr>
          <a:r>
            <a:rPr lang="de-DE" sz="1000" b="0" i="0" strike="noStrike">
              <a:solidFill>
                <a:srgbClr val="000000"/>
              </a:solidFill>
              <a:latin typeface="Arial"/>
              <a:cs typeface="Arial"/>
            </a:rPr>
            <a:t> </a:t>
          </a:r>
        </a:p>
        <a:p>
          <a:pPr algn="l" rtl="0">
            <a:defRPr sz="1000"/>
          </a:pPr>
          <a:r>
            <a:rPr lang="de-DE" sz="1000" b="0" i="0" strike="noStrike">
              <a:solidFill>
                <a:srgbClr val="000000"/>
              </a:solidFill>
              <a:latin typeface="Arial"/>
              <a:cs typeface="Arial"/>
            </a:rPr>
            <a:t>Die Multiplikation zweier unterschiedlich orientierten Matrix-Konstanten mit den Dimensionen m und n ergibt eine Matrix der Dimension m*n  (jedes Element der ersten Konstante wird mit jedem Element der zweiten Konstante multipliziert.)</a:t>
          </a:r>
        </a:p>
      </xdr:txBody>
    </xdr:sp>
    <xdr:clientData/>
  </xdr:twoCellAnchor>
  <xdr:twoCellAnchor>
    <xdr:from>
      <xdr:col>1</xdr:col>
      <xdr:colOff>0</xdr:colOff>
      <xdr:row>47</xdr:row>
      <xdr:rowOff>95250</xdr:rowOff>
    </xdr:from>
    <xdr:to>
      <xdr:col>5</xdr:col>
      <xdr:colOff>0</xdr:colOff>
      <xdr:row>64</xdr:row>
      <xdr:rowOff>161925</xdr:rowOff>
    </xdr:to>
    <xdr:sp macro="" textlink="">
      <xdr:nvSpPr>
        <xdr:cNvPr id="4099" name="Text Box 3"/>
        <xdr:cNvSpPr txBox="1">
          <a:spLocks noChangeArrowheads="1"/>
        </xdr:cNvSpPr>
      </xdr:nvSpPr>
      <xdr:spPr bwMode="auto">
        <a:xfrm>
          <a:off x="762000" y="7867650"/>
          <a:ext cx="3048000" cy="28860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Für die folgenden Betrachtungen werden die Bereiche benannt:</a:t>
          </a:r>
        </a:p>
        <a:p>
          <a:pPr algn="l" rtl="0">
            <a:defRPr sz="1000"/>
          </a:pPr>
          <a:r>
            <a:rPr lang="de-DE" sz="1000" b="0" i="0" strike="noStrike">
              <a:solidFill>
                <a:srgbClr val="000000"/>
              </a:solidFill>
              <a:latin typeface="Arial"/>
              <a:cs typeface="Arial"/>
            </a:rPr>
            <a:t>"Gelb" für die vertikal orientierte Konstante,</a:t>
          </a:r>
        </a:p>
        <a:p>
          <a:pPr algn="l" rtl="0">
            <a:defRPr sz="1000"/>
          </a:pPr>
          <a:r>
            <a:rPr lang="de-DE" sz="1000" b="0" i="0" strike="noStrike">
              <a:solidFill>
                <a:srgbClr val="000000"/>
              </a:solidFill>
              <a:latin typeface="Arial"/>
              <a:cs typeface="Arial"/>
            </a:rPr>
            <a:t>"Blau" für die horizontal orientierte Konstante,</a:t>
          </a:r>
        </a:p>
        <a:p>
          <a:pPr algn="l" rtl="0">
            <a:defRPr sz="1000"/>
          </a:pPr>
          <a:r>
            <a:rPr lang="de-DE" sz="1000" b="0" i="0" strike="noStrike">
              <a:solidFill>
                <a:srgbClr val="000000"/>
              </a:solidFill>
              <a:latin typeface="Arial"/>
              <a:cs typeface="Arial"/>
            </a:rPr>
            <a:t>"Grün" für die Ergebnismatrix aus dem letzten Beispiel.</a:t>
          </a:r>
        </a:p>
        <a:p>
          <a:pPr algn="l" rtl="0">
            <a:defRPr sz="1000"/>
          </a:pPr>
          <a:r>
            <a:rPr lang="de-DE" sz="1000" b="0" i="0" strike="noStrike">
              <a:solidFill>
                <a:srgbClr val="000000"/>
              </a:solidFill>
              <a:latin typeface="Arial"/>
              <a:cs typeface="Arial"/>
            </a:rPr>
            <a:t>Das Produkt aus eindimensionaler Matrix-Konstante und einer Matrix der Dimension m*n ergibt wieder eine Matrix der Dimension m*n. (Gelb*Grün, Blau*Grün)</a:t>
          </a:r>
        </a:p>
        <a:p>
          <a:pPr algn="l" rtl="0">
            <a:defRPr sz="1000"/>
          </a:pPr>
          <a:r>
            <a:rPr lang="de-DE" sz="1000" b="0" i="0" strike="noStrike">
              <a:solidFill>
                <a:srgbClr val="000000"/>
              </a:solidFill>
              <a:latin typeface="Arial"/>
              <a:cs typeface="Arial"/>
            </a:rPr>
            <a:t>Das Produkt aus  einer Matrix der Dimension m*n mit einer weiteren Matrix der gleichen Dimension ergibt wieder eine Matrix der Dimension m*n. (Grün*Grün)</a:t>
          </a:r>
        </a:p>
      </xdr:txBody>
    </xdr:sp>
    <xdr:clientData/>
  </xdr:twoCellAnchor>
  <xdr:twoCellAnchor>
    <xdr:from>
      <xdr:col>1</xdr:col>
      <xdr:colOff>0</xdr:colOff>
      <xdr:row>68</xdr:row>
      <xdr:rowOff>0</xdr:rowOff>
    </xdr:from>
    <xdr:to>
      <xdr:col>5</xdr:col>
      <xdr:colOff>9525</xdr:colOff>
      <xdr:row>81</xdr:row>
      <xdr:rowOff>152400</xdr:rowOff>
    </xdr:to>
    <xdr:sp macro="" textlink="">
      <xdr:nvSpPr>
        <xdr:cNvPr id="4100" name="Text Box 4"/>
        <xdr:cNvSpPr txBox="1">
          <a:spLocks noChangeArrowheads="1"/>
        </xdr:cNvSpPr>
      </xdr:nvSpPr>
      <xdr:spPr bwMode="auto">
        <a:xfrm>
          <a:off x="762000" y="11258550"/>
          <a:ext cx="3057525" cy="23145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Eine Matrix-Konstante kann auch Wahrheitswerte enthalten: Beispiel Braun</a:t>
          </a:r>
        </a:p>
        <a:p>
          <a:pPr algn="l" rtl="0">
            <a:defRPr sz="1000"/>
          </a:pPr>
          <a:r>
            <a:rPr lang="de-DE" sz="1000" b="0" i="0" strike="noStrike">
              <a:solidFill>
                <a:srgbClr val="000000"/>
              </a:solidFill>
              <a:latin typeface="Arial"/>
              <a:cs typeface="Arial"/>
            </a:rPr>
            <a:t>Bei arithmetischen Funktionen mit Wahrheitswerten wird WAHR wie 1 und FALSCH wie 0 behandelt. </a:t>
          </a:r>
          <a:r>
            <a:rPr lang="de-DE" sz="1000" b="0" i="0" strike="noStrike">
              <a:solidFill>
                <a:srgbClr val="0000FF"/>
              </a:solidFill>
              <a:latin typeface="Arial"/>
              <a:cs typeface="Arial"/>
            </a:rPr>
            <a:t>(stark vereinfacht, die Wirklichkeit bei Excel ist leider komplizierter und sehr viel weniger konsequent)</a:t>
          </a:r>
        </a:p>
        <a:p>
          <a:pPr algn="l" rtl="0">
            <a:defRPr sz="1000"/>
          </a:pPr>
          <a:endParaRPr lang="de-DE" sz="1000" b="0" i="0" strike="noStrike">
            <a:solidFill>
              <a:srgbClr val="0000FF"/>
            </a:solidFill>
            <a:latin typeface="Arial"/>
            <a:cs typeface="Arial"/>
          </a:endParaRPr>
        </a:p>
        <a:p>
          <a:pPr algn="l" rtl="0">
            <a:defRPr sz="1000"/>
          </a:pPr>
          <a:r>
            <a:rPr lang="de-DE" sz="1000" b="0" i="0" strike="noStrike">
              <a:solidFill>
                <a:srgbClr val="000000"/>
              </a:solidFill>
              <a:latin typeface="Arial"/>
              <a:cs typeface="Arial"/>
            </a:rPr>
            <a:t>Das Produkt von Wahr*Wahr wird 1, Wahr*Falsch ist 0 und Falsch*Falsch ist auch 0. (Braun*Magenta)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609600</xdr:colOff>
      <xdr:row>7</xdr:row>
      <xdr:rowOff>104775</xdr:rowOff>
    </xdr:from>
    <xdr:to>
      <xdr:col>11</xdr:col>
      <xdr:colOff>161925</xdr:colOff>
      <xdr:row>22</xdr:row>
      <xdr:rowOff>152400</xdr:rowOff>
    </xdr:to>
    <xdr:sp macro="" textlink="">
      <xdr:nvSpPr>
        <xdr:cNvPr id="1025" name="Text Box 1"/>
        <xdr:cNvSpPr txBox="1">
          <a:spLocks noChangeArrowheads="1"/>
        </xdr:cNvSpPr>
      </xdr:nvSpPr>
      <xdr:spPr bwMode="auto">
        <a:xfrm>
          <a:off x="2895600" y="1257300"/>
          <a:ext cx="5648325" cy="249555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Funktion ZEILE(Bezug) bzw. SPALTE(Bezug)</a:t>
          </a:r>
        </a:p>
        <a:p>
          <a:pPr algn="l" rtl="0">
            <a:defRPr sz="1000"/>
          </a:pPr>
          <a:r>
            <a:rPr lang="de-DE" sz="1000" b="0" i="0" strike="noStrike">
              <a:solidFill>
                <a:srgbClr val="000000"/>
              </a:solidFill>
              <a:latin typeface="Arial"/>
              <a:cs typeface="Arial"/>
            </a:rPr>
            <a:t>Die Beschreibung der Funktion ZEILE ind der Excel-Hilfe ist nicht vollständig (s. Kommentar in A1!)</a:t>
          </a:r>
        </a:p>
        <a:p>
          <a:pPr algn="l" rtl="0">
            <a:defRPr sz="1000"/>
          </a:pPr>
          <a:r>
            <a:rPr lang="de-DE" sz="1000" b="0" i="0" strike="noStrike">
              <a:solidFill>
                <a:srgbClr val="0000FF"/>
              </a:solidFill>
              <a:latin typeface="Arial"/>
              <a:cs typeface="Arial"/>
            </a:rPr>
            <a:t>Eine wesentliche Eigenschaft dieser Funktion wird dort verschwiegen:</a:t>
          </a: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Zeile(A:A) bzw. ganz allgemein Zeile(Buchstabe:Buchstabe) , als Matrixformel in ein senkrecht orientiertes Markierungsfeld eingegeben, liefert fortlaufend die Werte 1 bis maximal 65536.</a:t>
          </a:r>
        </a:p>
        <a:p>
          <a:pPr algn="l" rtl="0">
            <a:defRPr sz="1000"/>
          </a:pPr>
          <a:r>
            <a:rPr lang="de-DE" sz="1000" b="0" i="0" strike="noStrike">
              <a:solidFill>
                <a:srgbClr val="000000"/>
              </a:solidFill>
              <a:latin typeface="Arial"/>
              <a:cs typeface="Arial"/>
            </a:rPr>
            <a:t>Wird nur ein Teil einer Spalte markiert, so erhalten diese markierten Zellen eine fortlaufende Nummerierung (s. Beispiele in Spalten A:C).</a:t>
          </a:r>
        </a:p>
        <a:p>
          <a:pPr algn="l" rtl="0">
            <a:defRPr sz="1000"/>
          </a:pPr>
          <a:r>
            <a:rPr lang="de-DE" sz="1000" b="0" i="0" strike="noStrike">
              <a:solidFill>
                <a:srgbClr val="000000"/>
              </a:solidFill>
              <a:latin typeface="Arial"/>
              <a:cs typeface="Arial"/>
            </a:rPr>
            <a:t>Entsprechendes gilt für die Funktion SPALTE(Bezug).</a:t>
          </a:r>
        </a:p>
        <a:p>
          <a:pPr algn="l" rtl="0">
            <a:defRPr sz="1000"/>
          </a:pPr>
          <a:r>
            <a:rPr lang="de-DE" sz="1000" b="0" i="0" strike="noStrike">
              <a:solidFill>
                <a:srgbClr val="000000"/>
              </a:solidFill>
              <a:latin typeface="Arial"/>
              <a:cs typeface="Arial"/>
            </a:rPr>
            <a:t>SPALTE(1:1)  bzw. Spalte(Zahl:Zahl) als Matrixformel in ein waagerecht orientiertes Markierungsfeld eingegeben, liefert fortlaufend die Werte 1 bis maximal 256.</a:t>
          </a:r>
        </a:p>
        <a:p>
          <a:pPr algn="l" rtl="0">
            <a:defRPr sz="1000"/>
          </a:pPr>
          <a:r>
            <a:rPr lang="de-DE" sz="1000" b="0" i="0" strike="noStrike">
              <a:solidFill>
                <a:srgbClr val="000000"/>
              </a:solidFill>
              <a:latin typeface="Arial"/>
              <a:cs typeface="Arial"/>
            </a:rPr>
            <a:t>Auch hier sind Teil-Markierungen möglich. (. Beispiel Zeilen 1-3)</a:t>
          </a:r>
        </a:p>
        <a:p>
          <a:pPr algn="l" rtl="0">
            <a:defRPr sz="1000"/>
          </a:pPr>
          <a:r>
            <a:rPr lang="de-DE" sz="1000" b="0" i="0" strike="noStrike">
              <a:solidFill>
                <a:srgbClr val="000000"/>
              </a:solidFill>
              <a:latin typeface="Arial"/>
              <a:cs typeface="Arial"/>
            </a:rPr>
            <a:t>Zeile() bzw. Spalte() beziehen sich auf die aktuelle Zelle.</a:t>
          </a:r>
        </a:p>
        <a:p>
          <a:pPr algn="l" rtl="0">
            <a:defRPr sz="1000"/>
          </a:pPr>
          <a:r>
            <a:rPr lang="de-DE" sz="1000" b="0" i="0" strike="noStrike">
              <a:solidFill>
                <a:srgbClr val="000000"/>
              </a:solidFill>
              <a:latin typeface="Arial"/>
              <a:cs typeface="Arial"/>
            </a:rPr>
            <a:t>Beide Funktionen sind äußerst wertvoll für den Einsatz in Matrix-Formeln, sie werden immer dann eingesetzt, wenn fortlaufende Zellen (Spalte(1:1) waagerecht, Zeile(A:A) senkrecht) in einer Matrix angesprochen werden sollen.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247650</xdr:colOff>
      <xdr:row>2</xdr:row>
      <xdr:rowOff>0</xdr:rowOff>
    </xdr:from>
    <xdr:to>
      <xdr:col>4</xdr:col>
      <xdr:colOff>247650</xdr:colOff>
      <xdr:row>17</xdr:row>
      <xdr:rowOff>9525</xdr:rowOff>
    </xdr:to>
    <xdr:sp macro="" textlink="">
      <xdr:nvSpPr>
        <xdr:cNvPr id="2049" name="Text Box 1"/>
        <xdr:cNvSpPr txBox="1">
          <a:spLocks noChangeArrowheads="1"/>
        </xdr:cNvSpPr>
      </xdr:nvSpPr>
      <xdr:spPr bwMode="auto">
        <a:xfrm>
          <a:off x="247650" y="333375"/>
          <a:ext cx="3048000" cy="24860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Funktion INDIREKT</a:t>
          </a:r>
        </a:p>
        <a:p>
          <a:pPr algn="l" rtl="0">
            <a:defRPr sz="1000"/>
          </a:pPr>
          <a:r>
            <a:rPr lang="de-DE" sz="1000" b="0" i="0" strike="noStrike">
              <a:solidFill>
                <a:srgbClr val="000000"/>
              </a:solidFill>
              <a:latin typeface="Arial"/>
              <a:cs typeface="Arial"/>
            </a:rPr>
            <a:t>Diese Funktion eignet sich dazu, eine Matrix eines Wertebereichs von… bis… aufzuspannen.</a:t>
          </a:r>
        </a:p>
        <a:p>
          <a:pPr algn="l" rtl="0">
            <a:defRPr sz="1000"/>
          </a:pPr>
          <a:r>
            <a:rPr lang="de-DE" sz="1000" b="0" i="0" strike="noStrike">
              <a:solidFill>
                <a:srgbClr val="000000"/>
              </a:solidFill>
              <a:latin typeface="Arial"/>
              <a:cs typeface="Arial"/>
            </a:rPr>
            <a:t>Als Besonderheit muß berücksichtigt werden, daß die Bereichsangabe in der Formel "konstruiert" werden muß.</a:t>
          </a:r>
        </a:p>
        <a:p>
          <a:pPr algn="l" rtl="0">
            <a:defRPr sz="1000"/>
          </a:pPr>
          <a:r>
            <a:rPr lang="de-DE" sz="1000" b="0" i="0" strike="noStrike">
              <a:solidFill>
                <a:srgbClr val="000000"/>
              </a:solidFill>
              <a:latin typeface="Arial"/>
              <a:cs typeface="Arial"/>
            </a:rPr>
            <a:t>Im Beispiel 1 darf die Formel nicht heißen: {=Zeile(Indirekt(F5:F6))}, sondern es muß heißen:</a:t>
          </a:r>
        </a:p>
        <a:p>
          <a:pPr algn="l" rtl="0">
            <a:defRPr sz="1000"/>
          </a:pPr>
          <a:r>
            <a:rPr lang="de-DE" sz="1000" b="0" i="0" strike="noStrike">
              <a:solidFill>
                <a:srgbClr val="0000FF"/>
              </a:solidFill>
              <a:latin typeface="Arial"/>
              <a:cs typeface="Arial"/>
            </a:rPr>
            <a:t>{=Zeile(Indirekt(F5&amp;":"&amp;F6))}</a:t>
          </a:r>
          <a:endParaRPr lang="de-DE" sz="1000" b="0" i="0" strike="noStrike">
            <a:solidFill>
              <a:srgbClr val="000000"/>
            </a:solidFill>
            <a:latin typeface="Arial"/>
            <a:cs typeface="Arial"/>
          </a:endParaRP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Besonders mächtig ist diese Möglichkeit bei Berechnungen im Datumsbereich, wie das zweite Beispiel zeigt.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66675</xdr:colOff>
      <xdr:row>24</xdr:row>
      <xdr:rowOff>9525</xdr:rowOff>
    </xdr:from>
    <xdr:to>
      <xdr:col>9</xdr:col>
      <xdr:colOff>9525</xdr:colOff>
      <xdr:row>27</xdr:row>
      <xdr:rowOff>104775</xdr:rowOff>
    </xdr:to>
    <xdr:sp macro="" textlink="">
      <xdr:nvSpPr>
        <xdr:cNvPr id="3074" name="Text Box 2"/>
        <xdr:cNvSpPr txBox="1">
          <a:spLocks noChangeArrowheads="1"/>
        </xdr:cNvSpPr>
      </xdr:nvSpPr>
      <xdr:spPr bwMode="auto">
        <a:xfrm>
          <a:off x="66675" y="3924300"/>
          <a:ext cx="7115175" cy="5810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FF"/>
              </a:solidFill>
              <a:latin typeface="Arial"/>
              <a:cs typeface="Arial"/>
            </a:rPr>
            <a:t>Wie die Beispiele belegen, ist die Funktion N offenbar für Matrix-Funktionen ungeeignet!</a:t>
          </a:r>
        </a:p>
        <a:p>
          <a:pPr algn="l" rtl="0">
            <a:defRPr sz="1000"/>
          </a:pPr>
          <a:endParaRPr lang="de-DE" sz="1000" b="0" i="0" strike="noStrike">
            <a:solidFill>
              <a:srgbClr val="0000FF"/>
            </a:solidFill>
            <a:latin typeface="Arial"/>
            <a:cs typeface="Arial"/>
          </a:endParaRPr>
        </a:p>
        <a:p>
          <a:pPr algn="l" rtl="0">
            <a:defRPr sz="1000"/>
          </a:pPr>
          <a:r>
            <a:rPr lang="de-DE" sz="1000" b="0" i="0" strike="noStrike">
              <a:solidFill>
                <a:srgbClr val="0000FF"/>
              </a:solidFill>
              <a:latin typeface="Arial"/>
              <a:cs typeface="Arial"/>
            </a:rPr>
            <a:t>In den roten Beispielen reagiert N fehlerhaft, in den schwarzen dagegen korrekt.</a:t>
          </a:r>
        </a:p>
      </xdr:txBody>
    </xdr:sp>
    <xdr:clientData/>
  </xdr:twoCellAnchor>
  <xdr:twoCellAnchor>
    <xdr:from>
      <xdr:col>0</xdr:col>
      <xdr:colOff>47625</xdr:colOff>
      <xdr:row>0</xdr:row>
      <xdr:rowOff>123825</xdr:rowOff>
    </xdr:from>
    <xdr:to>
      <xdr:col>9</xdr:col>
      <xdr:colOff>0</xdr:colOff>
      <xdr:row>3</xdr:row>
      <xdr:rowOff>0</xdr:rowOff>
    </xdr:to>
    <xdr:sp macro="" textlink="">
      <xdr:nvSpPr>
        <xdr:cNvPr id="3079" name="Text Box 7"/>
        <xdr:cNvSpPr txBox="1">
          <a:spLocks noChangeArrowheads="1"/>
        </xdr:cNvSpPr>
      </xdr:nvSpPr>
      <xdr:spPr bwMode="auto">
        <a:xfrm>
          <a:off x="47625" y="123825"/>
          <a:ext cx="7124700" cy="36195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FF"/>
              </a:solidFill>
              <a:latin typeface="Arial"/>
              <a:cs typeface="Arial"/>
            </a:rPr>
            <a:t>Bei der Verwendung der Funktion N in Matrixformeln ist Vorsicht angebracht, sie reagiert in einigen Situationen fehlerhaft.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16</xdr:col>
      <xdr:colOff>0</xdr:colOff>
      <xdr:row>26</xdr:row>
      <xdr:rowOff>38100</xdr:rowOff>
    </xdr:from>
    <xdr:to>
      <xdr:col>16</xdr:col>
      <xdr:colOff>38100</xdr:colOff>
      <xdr:row>27</xdr:row>
      <xdr:rowOff>66675</xdr:rowOff>
    </xdr:to>
    <xdr:pic>
      <xdr:nvPicPr>
        <xdr:cNvPr id="6145" name="Picture 1" descr="tabraum-l"/>
        <xdr:cNvPicPr>
          <a:picLocks noChangeAspect="1" noChangeArrowheads="1"/>
        </xdr:cNvPicPr>
      </xdr:nvPicPr>
      <xdr:blipFill>
        <a:blip xmlns:r="http://schemas.openxmlformats.org/officeDocument/2006/relationships" r:embed="rId1"/>
        <a:srcRect/>
        <a:stretch>
          <a:fillRect/>
        </a:stretch>
      </xdr:blipFill>
      <xdr:spPr bwMode="auto">
        <a:xfrm>
          <a:off x="8896350" y="4591050"/>
          <a:ext cx="38100" cy="190500"/>
        </a:xfrm>
        <a:prstGeom prst="rect">
          <a:avLst/>
        </a:prstGeom>
        <a:noFill/>
      </xdr:spPr>
    </xdr:pic>
    <xdr:clientData/>
  </xdr:twoCellAnchor>
  <xdr:twoCellAnchor>
    <xdr:from>
      <xdr:col>4</xdr:col>
      <xdr:colOff>133350</xdr:colOff>
      <xdr:row>9</xdr:row>
      <xdr:rowOff>152400</xdr:rowOff>
    </xdr:from>
    <xdr:to>
      <xdr:col>16</xdr:col>
      <xdr:colOff>2314575</xdr:colOff>
      <xdr:row>18</xdr:row>
      <xdr:rowOff>19050</xdr:rowOff>
    </xdr:to>
    <xdr:sp macro="" textlink="">
      <xdr:nvSpPr>
        <xdr:cNvPr id="6146" name="Text Box 2"/>
        <xdr:cNvSpPr txBox="1">
          <a:spLocks noChangeArrowheads="1"/>
        </xdr:cNvSpPr>
      </xdr:nvSpPr>
      <xdr:spPr bwMode="auto">
        <a:xfrm>
          <a:off x="2171700" y="1619250"/>
          <a:ext cx="9039225" cy="133350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Die Formel in A13 ermittelt das am weitesten rechts stehende "e" im String von A10, Position von rechts gezählt.</a:t>
          </a:r>
        </a:p>
        <a:p>
          <a:pPr algn="l" rtl="0">
            <a:defRPr sz="1000"/>
          </a:pPr>
          <a:r>
            <a:rPr lang="de-DE" sz="1000" b="0" i="0" strike="noStrike">
              <a:solidFill>
                <a:srgbClr val="000000"/>
              </a:solidFill>
              <a:latin typeface="Arial"/>
              <a:cs typeface="Arial"/>
            </a:rPr>
            <a:t>{=</a:t>
          </a:r>
          <a:r>
            <a:rPr lang="de-DE" sz="1000" b="1" i="0" strike="noStrike">
              <a:solidFill>
                <a:srgbClr val="0000FF"/>
              </a:solidFill>
              <a:latin typeface="Arial"/>
              <a:cs typeface="Arial"/>
            </a:rPr>
            <a:t>VERGLEICH("e";LINKS(RECHTS(A10;SPALTE(A:L));1);0)}</a:t>
          </a: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Zum Verständnis der Formel werden die Teilergebnisse "von innen nach außen" sichtbar gemacht:</a:t>
          </a:r>
        </a:p>
        <a:p>
          <a:pPr algn="l" rtl="0">
            <a:defRPr sz="1000"/>
          </a:pPr>
          <a:r>
            <a:rPr lang="de-DE" sz="1000" b="0" i="0" strike="noStrike">
              <a:solidFill>
                <a:srgbClr val="000000"/>
              </a:solidFill>
              <a:latin typeface="Arial"/>
              <a:cs typeface="Arial"/>
            </a:rPr>
            <a:t>{=Spalte(A:L)} liefert eine einzeilige Matrix, die die Zahlen 1 (für Spalte(A)) bis 12 (für Spalte (L)) enthält.</a:t>
          </a:r>
        </a:p>
        <a:p>
          <a:pPr algn="l" rtl="0">
            <a:defRPr sz="1000"/>
          </a:pPr>
          <a:r>
            <a:rPr lang="de-DE" sz="1000" b="0" i="0" strike="noStrike">
              <a:solidFill>
                <a:srgbClr val="000000"/>
              </a:solidFill>
              <a:latin typeface="Arial"/>
              <a:cs typeface="Arial"/>
            </a:rPr>
            <a:t>{=Rechts(A10;Spalte(A:L))} liefert eine einzeilige Matrix, die nacheinander die n-letzten Zeichen des String in A10 enthält.</a:t>
          </a:r>
        </a:p>
        <a:p>
          <a:pPr algn="l" rtl="0">
            <a:defRPr sz="1000"/>
          </a:pPr>
          <a:r>
            <a:rPr lang="de-DE" sz="1000" b="0" i="0" strike="noStrike">
              <a:solidFill>
                <a:srgbClr val="000000"/>
              </a:solidFill>
              <a:latin typeface="Arial"/>
              <a:cs typeface="Arial"/>
            </a:rPr>
            <a:t>{=Links(Rechts(A10;Spalte(A:L));1)} liefert davon jeweils den ersten Buchstaben</a:t>
          </a:r>
        </a:p>
        <a:p>
          <a:pPr algn="l" rtl="0">
            <a:defRPr sz="1000"/>
          </a:pPr>
          <a:r>
            <a:rPr lang="de-DE" sz="1000" b="0" i="0" strike="noStrike">
              <a:solidFill>
                <a:srgbClr val="000000"/>
              </a:solidFill>
              <a:latin typeface="Arial"/>
              <a:cs typeface="Arial"/>
            </a:rPr>
            <a:t>{=Vergleich(Links(Rechts(A10;Spalte(A:L)))} liefert die Position des Treffers im Ausgangsstring, von rückwärts, also von rechts gezählt.</a:t>
          </a:r>
        </a:p>
        <a:p>
          <a:pPr algn="l" rtl="0">
            <a:defRPr sz="1000"/>
          </a:pPr>
          <a:endParaRPr lang="de-DE" sz="1000" b="0" i="0" strike="noStrike">
            <a:solidFill>
              <a:srgbClr val="000000"/>
            </a:solidFill>
            <a:latin typeface="Arial"/>
            <a:cs typeface="Arial"/>
          </a:endParaRPr>
        </a:p>
        <a:p>
          <a:pPr algn="l" rtl="0">
            <a:defRPr sz="1000"/>
          </a:pPr>
          <a:endParaRPr lang="de-DE" sz="1000" b="0" i="0" strike="noStrike">
            <a:solidFill>
              <a:srgbClr val="000000"/>
            </a:solidFill>
            <a:latin typeface="Arial"/>
            <a:cs typeface="Arial"/>
          </a:endParaRPr>
        </a:p>
        <a:p>
          <a:pPr algn="l" rtl="0">
            <a:defRPr sz="1000"/>
          </a:pPr>
          <a:endParaRPr lang="de-DE" sz="1000" b="0" i="0" strike="noStrike">
            <a:solidFill>
              <a:srgbClr val="000000"/>
            </a:solidFill>
            <a:latin typeface="Arial"/>
            <a:cs typeface="Arial"/>
          </a:endParaRPr>
        </a:p>
        <a:p>
          <a:pPr algn="l" rtl="0">
            <a:defRPr sz="1000"/>
          </a:pPr>
          <a:endParaRPr lang="de-DE" sz="1000" b="0" i="0" strike="noStrike">
            <a:solidFill>
              <a:srgbClr val="000000"/>
            </a:solidFill>
            <a:latin typeface="Arial"/>
            <a:cs typeface="Arial"/>
          </a:endParaRPr>
        </a:p>
      </xdr:txBody>
    </xdr:sp>
    <xdr:clientData/>
  </xdr:twoCellAnchor>
  <xdr:twoCellAnchor>
    <xdr:from>
      <xdr:col>4</xdr:col>
      <xdr:colOff>123825</xdr:colOff>
      <xdr:row>23</xdr:row>
      <xdr:rowOff>76200</xdr:rowOff>
    </xdr:from>
    <xdr:to>
      <xdr:col>16</xdr:col>
      <xdr:colOff>2333625</xdr:colOff>
      <xdr:row>32</xdr:row>
      <xdr:rowOff>133350</xdr:rowOff>
    </xdr:to>
    <xdr:sp macro="" textlink="">
      <xdr:nvSpPr>
        <xdr:cNvPr id="6148" name="Text Box 4"/>
        <xdr:cNvSpPr txBox="1">
          <a:spLocks noChangeArrowheads="1"/>
        </xdr:cNvSpPr>
      </xdr:nvSpPr>
      <xdr:spPr bwMode="auto">
        <a:xfrm>
          <a:off x="2162175" y="3819525"/>
          <a:ext cx="9067800" cy="18383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Die Formel in C27 ermittelt das am weitesten rechts stehende "e" im String von A1, die Position wird aber von links gezählt.</a:t>
          </a:r>
        </a:p>
        <a:p>
          <a:pPr algn="l" rtl="0">
            <a:defRPr sz="1000"/>
          </a:pPr>
          <a:r>
            <a:rPr lang="de-DE" sz="1000" b="0" i="0" strike="noStrike">
              <a:solidFill>
                <a:srgbClr val="000000"/>
              </a:solidFill>
              <a:latin typeface="Arial"/>
              <a:cs typeface="Arial"/>
            </a:rPr>
            <a:t>{=</a:t>
          </a:r>
          <a:r>
            <a:rPr lang="de-DE" sz="1000" b="1" i="0" strike="noStrike">
              <a:solidFill>
                <a:srgbClr val="0000FF"/>
              </a:solidFill>
              <a:latin typeface="Arial"/>
              <a:cs typeface="Arial"/>
            </a:rPr>
            <a:t>MAX((TEIL(A10;SPALTE(A:J);1)="e")*SPALTE(A:J))}</a:t>
          </a: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Zum Verständnis der Formel werden die Teilergebnisse "von innen nach außen" sichtbar gemacht:</a:t>
          </a:r>
        </a:p>
        <a:p>
          <a:pPr algn="l" rtl="0">
            <a:defRPr sz="1000"/>
          </a:pPr>
          <a:r>
            <a:rPr lang="de-DE" sz="1000" b="0" i="0" strike="noStrike">
              <a:solidFill>
                <a:srgbClr val="000000"/>
              </a:solidFill>
              <a:latin typeface="Arial"/>
              <a:cs typeface="Arial"/>
            </a:rPr>
            <a:t>{=Spalte(A:J)} liefert eine einzeilige Matrix, die die Zahlen 1 (für Spalte(A)) bis 10 (für Spalte (J)) enthält.</a:t>
          </a:r>
        </a:p>
        <a:p>
          <a:pPr algn="l" rtl="0">
            <a:defRPr sz="1000"/>
          </a:pPr>
          <a:r>
            <a:rPr lang="de-DE" sz="1000" b="0" i="0" strike="noStrike">
              <a:solidFill>
                <a:srgbClr val="000000"/>
              </a:solidFill>
              <a:latin typeface="Arial"/>
              <a:cs typeface="Arial"/>
            </a:rPr>
            <a:t>{=Teil(A10;Spalte(A:J);1)} liefert eine einzeilige Matrix, die die fortlaufenden Buchstaben des Strings enthält (zur Funktion TEIL s. Kommentar in Zelle Q37)</a:t>
          </a:r>
        </a:p>
        <a:p>
          <a:pPr algn="l" rtl="0">
            <a:defRPr sz="1000"/>
          </a:pPr>
          <a:r>
            <a:rPr lang="de-DE" sz="1000" b="0" i="0" strike="noStrike">
              <a:solidFill>
                <a:srgbClr val="000000"/>
              </a:solidFill>
              <a:latin typeface="Arial"/>
              <a:cs typeface="Arial"/>
            </a:rPr>
            <a:t>{=Teil(A10;Spalte(A:J);1)="e"} vergleicht alle Komponenten der Matrix mit dem Suchwert "e" und liefert eine einzeilige Matrix mit den Werten Falsch und Wahr.</a:t>
          </a:r>
        </a:p>
        <a:p>
          <a:pPr algn="l" rtl="0">
            <a:defRPr sz="1000"/>
          </a:pPr>
          <a:r>
            <a:rPr lang="de-DE" sz="1000" b="0" i="0" strike="noStrike">
              <a:solidFill>
                <a:srgbClr val="000000"/>
              </a:solidFill>
              <a:latin typeface="Arial"/>
              <a:cs typeface="Arial"/>
            </a:rPr>
            <a:t>{=(Teil(A10;Spalte(A:J);1)="e")*Spalte(A:J)} multipliziert die Wahrheitswerte mit der Spaltenmatrix ({=Spalte(A:J)}). Dabei gilt: Wahr*x =x, Falsch*x =0.</a:t>
          </a:r>
        </a:p>
        <a:p>
          <a:pPr algn="l" rtl="0">
            <a:defRPr sz="1000"/>
          </a:pPr>
          <a:r>
            <a:rPr lang="de-DE" sz="1000" b="0" i="0" strike="noStrike">
              <a:solidFill>
                <a:srgbClr val="000000"/>
              </a:solidFill>
              <a:latin typeface="Arial"/>
              <a:cs typeface="Arial"/>
            </a:rPr>
            <a:t>{=MAX((TEIL(A10;SPALTE(A:J);1)="e")*SPALTE(A:J))} sucht aus dieser Spalte das Maximum (falls der Suchwert mehrmals auftritt, wird so das am weitesten rechts stehende "e" gefunden.</a:t>
          </a:r>
        </a:p>
        <a:p>
          <a:pPr algn="l" rtl="0">
            <a:defRPr sz="1000"/>
          </a:pPr>
          <a:endParaRPr lang="de-DE" sz="1000" b="0" i="0" strike="noStrike">
            <a:solidFill>
              <a:srgbClr val="000000"/>
            </a:solidFill>
            <a:latin typeface="Arial"/>
            <a:cs typeface="Arial"/>
          </a:endParaRPr>
        </a:p>
        <a:p>
          <a:pPr algn="l" rtl="0">
            <a:defRPr sz="1000"/>
          </a:pPr>
          <a:endParaRPr lang="de-DE" sz="1000" b="0" i="0" strike="noStrike">
            <a:solidFill>
              <a:srgbClr val="000000"/>
            </a:solidFill>
            <a:latin typeface="Arial"/>
            <a:cs typeface="Arial"/>
          </a:endParaRPr>
        </a:p>
        <a:p>
          <a:pPr algn="l" rtl="0">
            <a:defRPr sz="1000"/>
          </a:pPr>
          <a:endParaRPr lang="de-DE" sz="1000" b="0" i="0" strike="noStrike">
            <a:solidFill>
              <a:srgbClr val="000000"/>
            </a:solidFill>
            <a:latin typeface="Arial"/>
            <a:cs typeface="Arial"/>
          </a:endParaRPr>
        </a:p>
      </xdr:txBody>
    </xdr:sp>
    <xdr:clientData/>
  </xdr:twoCellAnchor>
  <xdr:twoCellAnchor>
    <xdr:from>
      <xdr:col>3</xdr:col>
      <xdr:colOff>0</xdr:colOff>
      <xdr:row>4</xdr:row>
      <xdr:rowOff>85725</xdr:rowOff>
    </xdr:from>
    <xdr:to>
      <xdr:col>17</xdr:col>
      <xdr:colOff>0</xdr:colOff>
      <xdr:row>7</xdr:row>
      <xdr:rowOff>152400</xdr:rowOff>
    </xdr:to>
    <xdr:sp macro="" textlink="">
      <xdr:nvSpPr>
        <xdr:cNvPr id="6149" name="Text Box 5"/>
        <xdr:cNvSpPr txBox="1">
          <a:spLocks noChangeArrowheads="1"/>
        </xdr:cNvSpPr>
      </xdr:nvSpPr>
      <xdr:spPr bwMode="auto">
        <a:xfrm>
          <a:off x="1485900" y="742950"/>
          <a:ext cx="9829800" cy="55245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1" i="0" strike="noStrike">
              <a:solidFill>
                <a:srgbClr val="0000FF"/>
              </a:solidFill>
              <a:latin typeface="Arial"/>
              <a:cs typeface="Arial"/>
            </a:rPr>
            <a:t>Aufgabe:</a:t>
          </a:r>
        </a:p>
        <a:p>
          <a:pPr algn="l" rtl="0">
            <a:defRPr sz="1000"/>
          </a:pPr>
          <a:r>
            <a:rPr lang="de-DE" sz="1000" b="1" i="0" strike="noStrike">
              <a:solidFill>
                <a:srgbClr val="0000FF"/>
              </a:solidFill>
              <a:latin typeface="Arial"/>
              <a:cs typeface="Arial"/>
            </a:rPr>
            <a:t>Im Suchbegriff in A10 soll die Position des am weitesten rechts stehenden "e" ermittelt werden.</a:t>
          </a:r>
        </a:p>
        <a:p>
          <a:pPr algn="l" rtl="0">
            <a:defRPr sz="1000"/>
          </a:pPr>
          <a:r>
            <a:rPr lang="de-DE" sz="1000" b="1" i="0" strike="noStrike">
              <a:solidFill>
                <a:srgbClr val="0000FF"/>
              </a:solidFill>
              <a:latin typeface="Arial"/>
              <a:cs typeface="Arial"/>
            </a:rPr>
            <a:t>Die Position soll einmal von rechts, einmal von links ermittelt werden.</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152400</xdr:colOff>
      <xdr:row>2</xdr:row>
      <xdr:rowOff>9525</xdr:rowOff>
    </xdr:from>
    <xdr:to>
      <xdr:col>2</xdr:col>
      <xdr:colOff>752475</xdr:colOff>
      <xdr:row>11</xdr:row>
      <xdr:rowOff>0</xdr:rowOff>
    </xdr:to>
    <xdr:sp macro="" textlink="">
      <xdr:nvSpPr>
        <xdr:cNvPr id="7169" name="Text Box 1"/>
        <xdr:cNvSpPr txBox="1">
          <a:spLocks noChangeArrowheads="1"/>
        </xdr:cNvSpPr>
      </xdr:nvSpPr>
      <xdr:spPr bwMode="auto">
        <a:xfrm>
          <a:off x="152400" y="333375"/>
          <a:ext cx="2124075" cy="144780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FF"/>
              </a:solidFill>
              <a:latin typeface="Arial"/>
              <a:cs typeface="Arial"/>
            </a:rPr>
            <a:t>Aufgabe:</a:t>
          </a:r>
        </a:p>
        <a:p>
          <a:pPr algn="l" rtl="0">
            <a:defRPr sz="1000"/>
          </a:pPr>
          <a:r>
            <a:rPr lang="de-DE" sz="1000" b="0" i="0" strike="noStrike">
              <a:solidFill>
                <a:srgbClr val="0000FF"/>
              </a:solidFill>
              <a:latin typeface="Arial"/>
              <a:cs typeface="Arial"/>
            </a:rPr>
            <a:t>Aus der untenstehenden Zahlenkolonne soll der Wert ermittelt werden, der am nächsten zum Durchschnitt in B23 ist.</a:t>
          </a:r>
        </a:p>
      </xdr:txBody>
    </xdr:sp>
    <xdr:clientData/>
  </xdr:twoCellAnchor>
  <xdr:twoCellAnchor>
    <xdr:from>
      <xdr:col>4</xdr:col>
      <xdr:colOff>9525</xdr:colOff>
      <xdr:row>1</xdr:row>
      <xdr:rowOff>152400</xdr:rowOff>
    </xdr:from>
    <xdr:to>
      <xdr:col>8</xdr:col>
      <xdr:colOff>9525</xdr:colOff>
      <xdr:row>11</xdr:row>
      <xdr:rowOff>0</xdr:rowOff>
    </xdr:to>
    <xdr:sp macro="" textlink="">
      <xdr:nvSpPr>
        <xdr:cNvPr id="7170" name="Text Box 2"/>
        <xdr:cNvSpPr txBox="1">
          <a:spLocks noChangeArrowheads="1"/>
        </xdr:cNvSpPr>
      </xdr:nvSpPr>
      <xdr:spPr bwMode="auto">
        <a:xfrm>
          <a:off x="3076575" y="314325"/>
          <a:ext cx="7086600" cy="146685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Die blauen Hilfsrechnungen dienen nur zur Veranschaulichung der Array-Formel:</a:t>
          </a:r>
        </a:p>
        <a:p>
          <a:pPr algn="l" rtl="0">
            <a:defRPr sz="1000"/>
          </a:pPr>
          <a:r>
            <a:rPr lang="de-DE" sz="1000" b="0" i="0" strike="noStrike">
              <a:solidFill>
                <a:srgbClr val="000000"/>
              </a:solidFill>
              <a:latin typeface="Arial"/>
              <a:cs typeface="Arial"/>
            </a:rPr>
            <a:t>Das Minimum zur Differenz wird verglichen mit der Matrix "Abs. Differenz zum Durchschnitt", daraus ergibt sich die Position des Suchwertes in der Zeile, und über den Index wird der Wert ermittelt.</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Diese Schritte werden in der Array-Formel zusammengefaßt. Sie arbeitet mit dem benannten Bereich "Zahlen".</a:t>
          </a:r>
        </a:p>
        <a:p>
          <a:pPr algn="l" rtl="0">
            <a:defRPr sz="1000"/>
          </a:pPr>
          <a:r>
            <a:rPr lang="de-DE" sz="1000" b="0" i="0" strike="noStrike">
              <a:solidFill>
                <a:srgbClr val="000000"/>
              </a:solidFill>
              <a:latin typeface="Arial"/>
              <a:cs typeface="Arial"/>
            </a:rPr>
            <a:t>(B27)</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57150</xdr:colOff>
      <xdr:row>10</xdr:row>
      <xdr:rowOff>0</xdr:rowOff>
    </xdr:from>
    <xdr:to>
      <xdr:col>12</xdr:col>
      <xdr:colOff>676275</xdr:colOff>
      <xdr:row>30</xdr:row>
      <xdr:rowOff>85725</xdr:rowOff>
    </xdr:to>
    <xdr:sp macro="" textlink="">
      <xdr:nvSpPr>
        <xdr:cNvPr id="8193" name="Text Box 1"/>
        <xdr:cNvSpPr txBox="1">
          <a:spLocks noChangeArrowheads="1"/>
        </xdr:cNvSpPr>
      </xdr:nvSpPr>
      <xdr:spPr bwMode="auto">
        <a:xfrm>
          <a:off x="819150" y="1647825"/>
          <a:ext cx="9001125" cy="33242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FF00FF"/>
              </a:solidFill>
              <a:latin typeface="Arial"/>
              <a:cs typeface="Arial"/>
            </a:rPr>
            <a:t>Gibt es eine Zahl mehrfach?</a:t>
          </a:r>
          <a:r>
            <a:rPr lang="de-DE" sz="1000" b="0" i="0" strike="noStrike">
              <a:solidFill>
                <a:srgbClr val="000000"/>
              </a:solidFill>
              <a:latin typeface="Arial"/>
              <a:cs typeface="Arial"/>
            </a:rPr>
            <a:t> (Formel in E7)</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Die Funktion MTRANS(C7:C9) transponiert den Vektor (C7:C9), d.h. sie erzeugt aus dem senkrecht orientierten Ausgangsvektor einen waagerecht orientierten Ergebnisvektor.</a:t>
          </a:r>
        </a:p>
        <a:p>
          <a:pPr algn="l" rtl="0">
            <a:defRPr sz="1000"/>
          </a:pPr>
          <a:r>
            <a:rPr lang="de-DE" sz="1000" b="0" i="0" strike="noStrike">
              <a:solidFill>
                <a:srgbClr val="000000"/>
              </a:solidFill>
              <a:latin typeface="Arial"/>
              <a:cs typeface="Arial"/>
            </a:rPr>
            <a:t>Wenn ein senkrecht orientierter Vektor und ein waagerecht orientierter Vektor miteinander verglichen  werden, wird jedes Element mit jedem verglichen, es gibt also insgesamt 9 Vergleichswerte!!</a:t>
          </a:r>
        </a:p>
        <a:p>
          <a:pPr algn="l" rtl="0">
            <a:defRPr sz="1000"/>
          </a:pPr>
          <a:r>
            <a:rPr lang="de-DE" sz="1000" b="0" i="0" strike="noStrike">
              <a:solidFill>
                <a:srgbClr val="000000"/>
              </a:solidFill>
              <a:latin typeface="Arial"/>
              <a:cs typeface="Arial"/>
            </a:rPr>
            <a:t>{=B7:B9=Mtrans(C7:C9)} erzeugt eine 3x3-Matrix aus Wahrheitswerten:</a:t>
          </a:r>
        </a:p>
        <a:p>
          <a:pPr algn="l" rtl="0">
            <a:defRPr sz="1000"/>
          </a:pPr>
          <a:r>
            <a:rPr lang="de-DE" sz="1000" b="0" i="0" strike="noStrike">
              <a:solidFill>
                <a:srgbClr val="000000"/>
              </a:solidFill>
              <a:latin typeface="Arial"/>
              <a:cs typeface="Arial"/>
            </a:rPr>
            <a:t>{FALSCH.FALSCH.FALSCH;FALSCH.FALSCH.FALSCH;FALSCH.</a:t>
          </a:r>
          <a:r>
            <a:rPr lang="de-DE" sz="1000" b="0" i="0" strike="noStrike">
              <a:solidFill>
                <a:srgbClr val="FF9900"/>
              </a:solidFill>
              <a:latin typeface="Arial"/>
              <a:cs typeface="Arial"/>
            </a:rPr>
            <a:t>WAHR</a:t>
          </a:r>
          <a:r>
            <a:rPr lang="de-DE" sz="1000" b="0" i="0" strike="noStrike">
              <a:solidFill>
                <a:srgbClr val="000000"/>
              </a:solidFill>
              <a:latin typeface="Arial"/>
              <a:cs typeface="Arial"/>
            </a:rPr>
            <a:t>.FALSCH}</a:t>
          </a:r>
        </a:p>
        <a:p>
          <a:pPr algn="l" rtl="0">
            <a:defRPr sz="1000"/>
          </a:pPr>
          <a:r>
            <a:rPr lang="de-DE" sz="1000" b="0" i="0" strike="noStrike">
              <a:solidFill>
                <a:srgbClr val="000000"/>
              </a:solidFill>
              <a:latin typeface="Arial"/>
              <a:cs typeface="Arial"/>
            </a:rPr>
            <a:t>Die Semikola in dieser Matrix markieren jeweils den Zeilenwechsel.</a:t>
          </a:r>
        </a:p>
        <a:p>
          <a:pPr algn="l" rtl="0">
            <a:defRPr sz="1000"/>
          </a:pPr>
          <a:r>
            <a:rPr lang="de-DE" sz="1000" b="0" i="0" strike="noStrike">
              <a:solidFill>
                <a:srgbClr val="000000"/>
              </a:solidFill>
              <a:latin typeface="Arial"/>
              <a:cs typeface="Arial"/>
            </a:rPr>
            <a:t>Im 8. Element dieser Matrix steht das Ergebnis des Vergleichs der Zellen B9 und C8 (WAHR), alle anderen Vergleiche sind falsch.</a:t>
          </a:r>
        </a:p>
        <a:p>
          <a:pPr algn="l" rtl="0">
            <a:defRPr sz="1000"/>
          </a:pPr>
          <a:r>
            <a:rPr lang="de-DE" sz="1000" b="0" i="0" strike="noStrike">
              <a:solidFill>
                <a:srgbClr val="000000"/>
              </a:solidFill>
              <a:latin typeface="Arial"/>
              <a:cs typeface="Arial"/>
            </a:rPr>
            <a:t>Wird diese Matrix einer ODER-Funktion übergeben, so ist das Ergebnis WAHR (weil mindestens ein Element WAHR ist)</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Zum Verdeutlichen: B7:B9=MTRANS(C7:C9) in Formel E5 in der Bearbeitungszeile markieren und F9 betätigen!</a:t>
          </a:r>
        </a:p>
        <a:p>
          <a:pPr algn="l" rtl="0">
            <a:defRPr sz="1000"/>
          </a:pPr>
          <a:r>
            <a:rPr lang="de-DE" sz="1000" b="0" i="0" strike="noStrike">
              <a:solidFill>
                <a:srgbClr val="000000"/>
              </a:solidFill>
              <a:latin typeface="Arial"/>
              <a:cs typeface="Arial"/>
            </a:rPr>
            <a:t>Problem: Diese Lösung ist auf 256 Elemente des zu transponierenden Vektors beschränkt, da es  nur 256 Spalten gibt!</a:t>
          </a:r>
        </a:p>
        <a:p>
          <a:pPr algn="l" rtl="0">
            <a:defRPr sz="1000"/>
          </a:pPr>
          <a:r>
            <a:rPr lang="de-DE" sz="1000" b="0" i="0" strike="noStrike">
              <a:solidFill>
                <a:srgbClr val="000000"/>
              </a:solidFill>
              <a:latin typeface="Arial"/>
              <a:cs typeface="Arial"/>
            </a:rPr>
            <a:t>Abhilfe: Formel in E37</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FF0000"/>
              </a:solidFill>
              <a:latin typeface="Arial"/>
              <a:cs typeface="Arial"/>
            </a:rPr>
            <a:t>Sind zwei Nachbarn gleich? </a:t>
          </a:r>
          <a:r>
            <a:rPr lang="de-DE" sz="1000" b="0" i="0" strike="noStrike">
              <a:solidFill>
                <a:srgbClr val="000000"/>
              </a:solidFill>
              <a:latin typeface="Arial"/>
              <a:cs typeface="Arial"/>
            </a:rPr>
            <a:t>(Formel in J7)</a:t>
          </a:r>
        </a:p>
        <a:p>
          <a:pPr algn="l" rtl="0">
            <a:defRPr sz="1000"/>
          </a:pPr>
          <a:r>
            <a:rPr lang="de-DE" sz="1000" b="0" i="0" strike="noStrike">
              <a:solidFill>
                <a:srgbClr val="000000"/>
              </a:solidFill>
              <a:latin typeface="Arial"/>
              <a:cs typeface="Arial"/>
            </a:rPr>
            <a:t>Die Formel {=B7:B9=C7:C9} vergleicht zwei Vektoren mit gleicher (hier: senkrechter) Orientierung. Es wird nur paarweise verglichen, also B7 mit C7, B8 mit C8 und B9 mit C9. Die Ergebnismatrix lautet: {Falsch;Falsch;Falsch}.</a:t>
          </a:r>
        </a:p>
        <a:p>
          <a:pPr algn="l" rtl="0">
            <a:defRPr sz="1000"/>
          </a:pPr>
          <a:r>
            <a:rPr lang="de-DE" sz="1000" b="0" i="0" strike="noStrike">
              <a:solidFill>
                <a:srgbClr val="000000"/>
              </a:solidFill>
              <a:latin typeface="Arial"/>
              <a:cs typeface="Arial"/>
            </a:rPr>
            <a:t>Wird diese Matrix einer ODER-Funktion übergeben, so ist das Ergebnis FALSCH (weil alle Elemente FALSCH sind)</a:t>
          </a:r>
        </a:p>
      </xdr:txBody>
    </xdr:sp>
    <xdr:clientData/>
  </xdr:twoCellAnchor>
  <xdr:twoCellAnchor>
    <xdr:from>
      <xdr:col>5</xdr:col>
      <xdr:colOff>647700</xdr:colOff>
      <xdr:row>33</xdr:row>
      <xdr:rowOff>76200</xdr:rowOff>
    </xdr:from>
    <xdr:to>
      <xdr:col>12</xdr:col>
      <xdr:colOff>647700</xdr:colOff>
      <xdr:row>50</xdr:row>
      <xdr:rowOff>95250</xdr:rowOff>
    </xdr:to>
    <xdr:sp macro="" textlink="">
      <xdr:nvSpPr>
        <xdr:cNvPr id="8194" name="Text Box 2"/>
        <xdr:cNvSpPr txBox="1">
          <a:spLocks noChangeArrowheads="1"/>
        </xdr:cNvSpPr>
      </xdr:nvSpPr>
      <xdr:spPr bwMode="auto">
        <a:xfrm>
          <a:off x="4457700" y="5467350"/>
          <a:ext cx="5334000" cy="27908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Diese Lösung ist nicht auf 256 begrenzt:</a:t>
          </a:r>
        </a:p>
        <a:p>
          <a:pPr algn="l" rtl="0">
            <a:defRPr sz="1000"/>
          </a:pPr>
          <a:r>
            <a:rPr lang="de-DE" sz="1000" b="0" i="0" strike="noStrike">
              <a:solidFill>
                <a:srgbClr val="000000"/>
              </a:solidFill>
              <a:latin typeface="Arial"/>
              <a:cs typeface="Arial"/>
            </a:rPr>
            <a:t>{=ANZAHL(VERGLEICH(Gelb;Orange;0))}</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Die Vergleichsfunktion nimmt alle Werte des ersten Bereichs (Gelb2) als Suchkriterium und liefert für jeden dieser Werte ein Ergebnis, ob in Orange vorhanden: Entweder #NV (nicht vorhanden) oder, falls vorhanden, einen numerischen Wert (die Position); im Beispiel: {2;#NV;#NV}</a:t>
          </a:r>
        </a:p>
        <a:p>
          <a:pPr algn="l" rtl="0">
            <a:defRPr sz="1000"/>
          </a:pPr>
          <a:r>
            <a:rPr lang="de-DE" sz="1000" b="0" i="0" strike="noStrike">
              <a:solidFill>
                <a:srgbClr val="000000"/>
              </a:solidFill>
              <a:latin typeface="Arial"/>
              <a:cs typeface="Arial"/>
            </a:rPr>
            <a:t>ANZAHL ignoriert die #NVs und zählt nur die Treffer, das Ergebnis ist 1.</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Bereich1 und Bereich2 können unterschiedlich groß sein!</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Überlappung von zwei Datumsbereichen:</a:t>
          </a:r>
        </a:p>
        <a:p>
          <a:pPr algn="l" rtl="0">
            <a:defRPr sz="1000"/>
          </a:pPr>
          <a:r>
            <a:rPr lang="de-DE" sz="1000" b="0" i="0" strike="noStrike">
              <a:solidFill>
                <a:srgbClr val="000000"/>
              </a:solidFill>
              <a:latin typeface="Arial"/>
              <a:cs typeface="Arial"/>
            </a:rPr>
            <a:t>Die gleiche Technik kann auch benutzt werden, um die Überlappung von Datumsbereichen zu berechnen:</a:t>
          </a:r>
        </a:p>
        <a:p>
          <a:pPr algn="l" rtl="0">
            <a:defRPr sz="1000"/>
          </a:pPr>
          <a:r>
            <a:rPr lang="de-DE" sz="1000" b="0" i="0" strike="noStrike">
              <a:solidFill>
                <a:srgbClr val="000000"/>
              </a:solidFill>
              <a:latin typeface="Arial"/>
              <a:cs typeface="Arial"/>
            </a:rPr>
            <a:t>Hauptsaison und Urlaub sind </a:t>
          </a:r>
          <a:r>
            <a:rPr lang="de-DE" sz="1000" b="0" i="1" strike="noStrike">
              <a:solidFill>
                <a:srgbClr val="000000"/>
              </a:solidFill>
              <a:latin typeface="Arial"/>
              <a:cs typeface="Arial"/>
            </a:rPr>
            <a:t>benannte Formeln</a:t>
          </a:r>
          <a:r>
            <a:rPr lang="de-DE" sz="1000" b="0" i="0" strike="noStrike">
              <a:solidFill>
                <a:srgbClr val="000000"/>
              </a:solidFill>
              <a:latin typeface="Arial"/>
              <a:cs typeface="Arial"/>
            </a:rPr>
            <a:t>, die aus den Anfangs- und Endzeiten den gesamten Bereich erstellen.</a:t>
          </a:r>
        </a:p>
      </xdr:txBody>
    </xdr:sp>
    <xdr:clientData/>
  </xdr:twoCellAnchor>
  <xdr:twoCellAnchor>
    <xdr:from>
      <xdr:col>7</xdr:col>
      <xdr:colOff>428625</xdr:colOff>
      <xdr:row>54</xdr:row>
      <xdr:rowOff>152400</xdr:rowOff>
    </xdr:from>
    <xdr:to>
      <xdr:col>12</xdr:col>
      <xdr:colOff>695325</xdr:colOff>
      <xdr:row>62</xdr:row>
      <xdr:rowOff>38100</xdr:rowOff>
    </xdr:to>
    <xdr:sp macro="" textlink="">
      <xdr:nvSpPr>
        <xdr:cNvPr id="8195" name="Text Box 3"/>
        <xdr:cNvSpPr txBox="1">
          <a:spLocks noChangeArrowheads="1"/>
        </xdr:cNvSpPr>
      </xdr:nvSpPr>
      <xdr:spPr bwMode="auto">
        <a:xfrm>
          <a:off x="5762625" y="8982075"/>
          <a:ext cx="4076700" cy="118110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Raffinierte Formel: {=MAX(ZÄHLENWENN(Grün2;Grün2))&gt;1}</a:t>
          </a:r>
        </a:p>
        <a:p>
          <a:pPr algn="l" rtl="0">
            <a:defRPr sz="1000"/>
          </a:pPr>
          <a:r>
            <a:rPr lang="de-DE" sz="1000" b="0" i="0" strike="noStrike">
              <a:solidFill>
                <a:srgbClr val="000000"/>
              </a:solidFill>
              <a:latin typeface="Arial"/>
              <a:cs typeface="Arial"/>
            </a:rPr>
            <a:t>In der Zählewenn-Funktion wird als Suchkriterium und als Suchmatrix der gleiche Bereich angegeben. (Grün2) Der Ergebnisvektor liefert für jeden Wert von Grün2 eine Zahl, die angibt, wie oft der Wert im Bereich Grün2 vorkommt. </a:t>
          </a:r>
        </a:p>
        <a:p>
          <a:pPr algn="l" rtl="0">
            <a:defRPr sz="1000"/>
          </a:pPr>
          <a:r>
            <a:rPr lang="de-DE" sz="1000" b="0" i="0" strike="noStrike">
              <a:solidFill>
                <a:srgbClr val="000000"/>
              </a:solidFill>
              <a:latin typeface="Arial"/>
              <a:cs typeface="Arial"/>
            </a:rPr>
            <a:t>Im Beispiel: {1;1;2;2;1} (s. Formel in F51!)</a:t>
          </a:r>
        </a:p>
        <a:p>
          <a:pPr algn="l" rtl="0">
            <a:defRPr sz="1000"/>
          </a:pPr>
          <a:r>
            <a:rPr lang="de-DE" sz="1000" b="0" i="0" strike="noStrike">
              <a:solidFill>
                <a:srgbClr val="000000"/>
              </a:solidFill>
              <a:latin typeface="Arial"/>
              <a:cs typeface="Arial"/>
            </a:rPr>
            <a:t>Ist Max &gt; 1, so gibt es mindestens einen Wert doppelt.</a:t>
          </a:r>
        </a:p>
      </xdr:txBody>
    </xdr:sp>
    <xdr:clientData/>
  </xdr:twoCellAnchor>
  <xdr:twoCellAnchor>
    <xdr:from>
      <xdr:col>2</xdr:col>
      <xdr:colOff>619125</xdr:colOff>
      <xdr:row>72</xdr:row>
      <xdr:rowOff>28575</xdr:rowOff>
    </xdr:from>
    <xdr:to>
      <xdr:col>12</xdr:col>
      <xdr:colOff>219075</xdr:colOff>
      <xdr:row>81</xdr:row>
      <xdr:rowOff>85725</xdr:rowOff>
    </xdr:to>
    <xdr:sp macro="" textlink="">
      <xdr:nvSpPr>
        <xdr:cNvPr id="8196" name="Text Box 4"/>
        <xdr:cNvSpPr txBox="1">
          <a:spLocks noChangeArrowheads="1"/>
        </xdr:cNvSpPr>
      </xdr:nvSpPr>
      <xdr:spPr bwMode="auto">
        <a:xfrm>
          <a:off x="2143125" y="11791950"/>
          <a:ext cx="7219950" cy="15144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Wieviele unterschiedliche Werte befinden sich im Bereich?</a:t>
          </a:r>
        </a:p>
        <a:p>
          <a:pPr algn="l" rtl="0">
            <a:defRPr sz="1000"/>
          </a:pPr>
          <a:r>
            <a:rPr lang="de-DE" sz="1000" b="0" i="0" strike="noStrike">
              <a:solidFill>
                <a:srgbClr val="000000"/>
              </a:solidFill>
              <a:latin typeface="Arial"/>
              <a:cs typeface="Arial"/>
            </a:rPr>
            <a:t>{=SUMME(1/ZÄHLENWENN(Blau2;Blau2))}</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Die ZähleWenn-Funktion liefert für jeden Wert, der doppelt vorkommt, eine 2, für jeden Wert, der dreifach vorkommt, eine 3 usw.</a:t>
          </a:r>
        </a:p>
        <a:p>
          <a:pPr algn="l" rtl="0">
            <a:defRPr sz="1000"/>
          </a:pPr>
          <a:r>
            <a:rPr lang="de-DE" sz="1000" b="0" i="0" strike="noStrike">
              <a:solidFill>
                <a:srgbClr val="000000"/>
              </a:solidFill>
              <a:latin typeface="Arial"/>
              <a:cs typeface="Arial"/>
            </a:rPr>
            <a:t>Der Ergebnisvektor für das Beispiel Blau2 sieht daher so aus: {4;1;1;4;1;3;1;1;1;3;1;4;3;4} (Formel in G63)</a:t>
          </a:r>
        </a:p>
        <a:p>
          <a:pPr algn="l" rtl="0">
            <a:defRPr sz="1000"/>
          </a:pPr>
          <a:r>
            <a:rPr lang="de-DE" sz="1000" b="0" i="0" strike="noStrike">
              <a:solidFill>
                <a:srgbClr val="000000"/>
              </a:solidFill>
              <a:latin typeface="Arial"/>
              <a:cs typeface="Arial"/>
            </a:rPr>
            <a:t>1/{......} ergibt {0,25;1;1;0,25;1;0,33;1;1;1;0,33;1;0,25;0,33;0,25}. Damit liefert ein Wert, der 2mal vorkommt, 2 mal 0,5; ein Wert, der 5mal vorkommt, liefert 5 mal 0,2 usw. (Formel in K63)</a:t>
          </a:r>
        </a:p>
        <a:p>
          <a:pPr algn="l" rtl="0">
            <a:defRPr sz="1000"/>
          </a:pPr>
          <a:r>
            <a:rPr lang="de-DE" sz="1000" b="0" i="0" strike="noStrike">
              <a:solidFill>
                <a:srgbClr val="000000"/>
              </a:solidFill>
              <a:latin typeface="Arial"/>
              <a:cs typeface="Arial"/>
            </a:rPr>
            <a:t>Somit ist die Summe für jeden Wert 1, egal, wie oft er vorkommt. </a:t>
          </a:r>
        </a:p>
      </xdr:txBody>
    </xdr:sp>
    <xdr:clientData/>
  </xdr:twoCellAnchor>
  <xdr:twoCellAnchor>
    <xdr:from>
      <xdr:col>1</xdr:col>
      <xdr:colOff>0</xdr:colOff>
      <xdr:row>0</xdr:row>
      <xdr:rowOff>133350</xdr:rowOff>
    </xdr:from>
    <xdr:to>
      <xdr:col>12</xdr:col>
      <xdr:colOff>742950</xdr:colOff>
      <xdr:row>3</xdr:row>
      <xdr:rowOff>9525</xdr:rowOff>
    </xdr:to>
    <xdr:sp macro="" textlink="">
      <xdr:nvSpPr>
        <xdr:cNvPr id="8197" name="Text Box 5"/>
        <xdr:cNvSpPr txBox="1">
          <a:spLocks noChangeArrowheads="1"/>
        </xdr:cNvSpPr>
      </xdr:nvSpPr>
      <xdr:spPr bwMode="auto">
        <a:xfrm>
          <a:off x="762000" y="133350"/>
          <a:ext cx="9124950" cy="361950"/>
        </a:xfrm>
        <a:prstGeom prst="rect">
          <a:avLst/>
        </a:prstGeom>
        <a:solidFill>
          <a:srgbClr val="FFFFFF"/>
        </a:solidFill>
        <a:ln w="9525">
          <a:solidFill>
            <a:srgbClr val="000000"/>
          </a:solidFill>
          <a:miter lim="800000"/>
          <a:headEnd/>
          <a:tailEnd/>
        </a:ln>
      </xdr:spPr>
      <xdr:txBody>
        <a:bodyPr vertOverflow="clip" wrap="square" lIns="36576" tIns="32004" rIns="0" bIns="0" anchor="t" upright="1"/>
        <a:lstStyle/>
        <a:p>
          <a:pPr algn="l" rtl="0">
            <a:defRPr sz="1000"/>
          </a:pPr>
          <a:r>
            <a:rPr lang="de-DE" sz="1600" b="1" i="0" strike="noStrike">
              <a:solidFill>
                <a:srgbClr val="0000FF"/>
              </a:solidFill>
              <a:latin typeface="Arial"/>
              <a:cs typeface="Arial"/>
            </a:rPr>
            <a:t>Zwei Zahlenkolonnen sollen miteinander verglichen werden.</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752475</xdr:colOff>
      <xdr:row>33</xdr:row>
      <xdr:rowOff>0</xdr:rowOff>
    </xdr:from>
    <xdr:to>
      <xdr:col>3</xdr:col>
      <xdr:colOff>752475</xdr:colOff>
      <xdr:row>38</xdr:row>
      <xdr:rowOff>0</xdr:rowOff>
    </xdr:to>
    <xdr:sp macro="" textlink="">
      <xdr:nvSpPr>
        <xdr:cNvPr id="9217" name="Text Box 1"/>
        <xdr:cNvSpPr txBox="1">
          <a:spLocks noChangeArrowheads="1"/>
        </xdr:cNvSpPr>
      </xdr:nvSpPr>
      <xdr:spPr bwMode="auto">
        <a:xfrm>
          <a:off x="152400" y="5400675"/>
          <a:ext cx="2276475" cy="81915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Die Formel nutzt als Suchbegriff zwei verkettete Zellen, die Suchmatrix besteht dann logischerweise aus den jeweiligen verketteten Matritzen.</a:t>
          </a:r>
        </a:p>
        <a:p>
          <a:pPr algn="l" rtl="0">
            <a:defRPr sz="1000"/>
          </a:pPr>
          <a:endParaRPr lang="de-DE" sz="1000" b="0" i="0" strike="noStrike">
            <a:solidFill>
              <a:srgbClr val="000000"/>
            </a:solidFill>
            <a:latin typeface="Arial"/>
            <a:cs typeface="Arial"/>
          </a:endParaRPr>
        </a:p>
        <a:p>
          <a:pPr algn="l" rtl="0">
            <a:defRPr sz="1000"/>
          </a:pPr>
          <a:endParaRPr lang="de-DE" sz="1000" b="0" i="0" strike="noStrike">
            <a:solidFill>
              <a:srgbClr val="000000"/>
            </a:solidFill>
            <a:latin typeface="Arial"/>
            <a:cs typeface="Arial"/>
          </a:endParaRPr>
        </a:p>
      </xdr:txBody>
    </xdr:sp>
    <xdr:clientData/>
  </xdr:twoCellAnchor>
  <xdr:twoCellAnchor>
    <xdr:from>
      <xdr:col>0</xdr:col>
      <xdr:colOff>752475</xdr:colOff>
      <xdr:row>2</xdr:row>
      <xdr:rowOff>114300</xdr:rowOff>
    </xdr:from>
    <xdr:to>
      <xdr:col>16</xdr:col>
      <xdr:colOff>733425</xdr:colOff>
      <xdr:row>5</xdr:row>
      <xdr:rowOff>76200</xdr:rowOff>
    </xdr:to>
    <xdr:sp macro="" textlink="">
      <xdr:nvSpPr>
        <xdr:cNvPr id="9218" name="Text Box 2"/>
        <xdr:cNvSpPr txBox="1">
          <a:spLocks noChangeArrowheads="1"/>
        </xdr:cNvSpPr>
      </xdr:nvSpPr>
      <xdr:spPr bwMode="auto">
        <a:xfrm>
          <a:off x="152400" y="438150"/>
          <a:ext cx="11506200" cy="447675"/>
        </a:xfrm>
        <a:prstGeom prst="rect">
          <a:avLst/>
        </a:prstGeom>
        <a:solidFill>
          <a:srgbClr val="FFFFFF"/>
        </a:solidFill>
        <a:ln w="9525">
          <a:solidFill>
            <a:srgbClr val="000000"/>
          </a:solidFill>
          <a:miter lim="800000"/>
          <a:headEnd/>
          <a:tailEnd/>
        </a:ln>
      </xdr:spPr>
      <xdr:txBody>
        <a:bodyPr vertOverflow="clip" wrap="square" lIns="36576" tIns="32004" rIns="0" bIns="0" anchor="t" upright="1"/>
        <a:lstStyle/>
        <a:p>
          <a:pPr algn="l" rtl="0">
            <a:defRPr sz="1000"/>
          </a:pPr>
          <a:r>
            <a:rPr lang="de-DE" sz="1600" b="0" i="0" strike="noStrike">
              <a:solidFill>
                <a:srgbClr val="0000FF"/>
              </a:solidFill>
              <a:latin typeface="Arial"/>
              <a:cs typeface="Arial"/>
            </a:rPr>
            <a:t>Aufgabe: Es soll der Betrag gesucht werden, der zu "Fritz Klein" gehört. Der Suchbegriff steht also in zwei Zellen.</a:t>
          </a:r>
        </a:p>
      </xdr:txBody>
    </xdr:sp>
    <xdr:clientData/>
  </xdr:twoCellAnchor>
  <xdr:twoCellAnchor>
    <xdr:from>
      <xdr:col>5</xdr:col>
      <xdr:colOff>171450</xdr:colOff>
      <xdr:row>15</xdr:row>
      <xdr:rowOff>38100</xdr:rowOff>
    </xdr:from>
    <xdr:to>
      <xdr:col>15</xdr:col>
      <xdr:colOff>180975</xdr:colOff>
      <xdr:row>28</xdr:row>
      <xdr:rowOff>152400</xdr:rowOff>
    </xdr:to>
    <xdr:sp macro="" textlink="">
      <xdr:nvSpPr>
        <xdr:cNvPr id="9219" name="Text Box 3"/>
        <xdr:cNvSpPr txBox="1">
          <a:spLocks noChangeArrowheads="1"/>
        </xdr:cNvSpPr>
      </xdr:nvSpPr>
      <xdr:spPr bwMode="auto">
        <a:xfrm>
          <a:off x="2714625" y="2486025"/>
          <a:ext cx="7629525" cy="222885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strike="noStrike">
              <a:solidFill>
                <a:srgbClr val="000000"/>
              </a:solidFill>
              <a:latin typeface="Arial"/>
              <a:cs typeface="Arial"/>
            </a:rPr>
            <a:t>{=INDEX(D16:D25;VERGLEICH(B29&amp;C29;B16:B25&amp;C16:C25;0))}</a:t>
          </a:r>
        </a:p>
        <a:p>
          <a:pPr algn="l" rtl="0">
            <a:defRPr sz="1000"/>
          </a:pPr>
          <a:r>
            <a:rPr lang="de-DE" sz="1000" b="0" i="0" strike="noStrike">
              <a:solidFill>
                <a:srgbClr val="000000"/>
              </a:solidFill>
              <a:latin typeface="Arial"/>
              <a:cs typeface="Arial"/>
            </a:rPr>
            <a:t>Zum Verständnis:</a:t>
          </a:r>
        </a:p>
        <a:p>
          <a:pPr algn="l" rtl="0">
            <a:defRPr sz="1000"/>
          </a:pPr>
          <a:r>
            <a:rPr lang="de-DE" sz="1000" b="0" i="0" strike="noStrike">
              <a:solidFill>
                <a:srgbClr val="000000"/>
              </a:solidFill>
              <a:latin typeface="Arial"/>
              <a:cs typeface="Arial"/>
            </a:rPr>
            <a:t>Die Funktion VERGLEICH(Suchbegriff;Suchmatrix;Vergleichstyp )akzeptiert als Suchbegriff auch eine Verkettung von zwei Zellen (B29 und C29) und als Suchmatrix die Verkettung von zwei Matritzen (B15:B24 und C15:C24)</a:t>
          </a:r>
        </a:p>
        <a:p>
          <a:pPr algn="l" rtl="0">
            <a:defRPr sz="1000"/>
          </a:pPr>
          <a:r>
            <a:rPr lang="de-DE" sz="1000" b="0" i="0" strike="noStrike">
              <a:solidFill>
                <a:srgbClr val="000000"/>
              </a:solidFill>
              <a:latin typeface="Arial"/>
              <a:cs typeface="Arial"/>
            </a:rPr>
            <a:t>Macht man in der  Formel: </a:t>
          </a:r>
        </a:p>
        <a:p>
          <a:pPr algn="l" rtl="0">
            <a:defRPr sz="1000"/>
          </a:pPr>
          <a:r>
            <a:rPr lang="de-DE" sz="1000" b="0" i="0" strike="noStrike">
              <a:solidFill>
                <a:srgbClr val="000000"/>
              </a:solidFill>
              <a:latin typeface="Arial"/>
              <a:cs typeface="Arial"/>
            </a:rPr>
            <a:t>{=Vergleich(B29&amp;C29;B15:B24&amp;C15:C24;0)} </a:t>
          </a:r>
        </a:p>
        <a:p>
          <a:pPr algn="l" rtl="0">
            <a:defRPr sz="1000"/>
          </a:pPr>
          <a:r>
            <a:rPr lang="de-DE" sz="1000" b="0" i="0" strike="noStrike">
              <a:solidFill>
                <a:srgbClr val="000000"/>
              </a:solidFill>
              <a:latin typeface="Arial"/>
              <a:cs typeface="Arial"/>
            </a:rPr>
            <a:t>die verkettete Matrix sichtbar, so lautet sie: </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{=VERGLEICH(B29&amp;C29;{"HansSchmidt";"HansMeier";"HansSchulz ";"HansKaspar";"HansHerr";"FritzSchulz ";"FritzHofmann";"FritzKlein";"FritzPoll";"FritzKuhn"};0)}, </a:t>
          </a:r>
        </a:p>
        <a:p>
          <a:pPr algn="l" rtl="0">
            <a:defRPr sz="1000"/>
          </a:pPr>
          <a:r>
            <a:rPr lang="de-DE" sz="1000" b="0" i="0" strike="noStrike">
              <a:solidFill>
                <a:srgbClr val="000000"/>
              </a:solidFill>
              <a:latin typeface="Arial"/>
              <a:cs typeface="Arial"/>
            </a:rPr>
            <a:t>die verkettete Matrix wird als Matrix-Konstante sichtbar und der Doppelbegriff "FritzKlein" ist an 8. Position</a:t>
          </a:r>
        </a:p>
        <a:p>
          <a:pPr algn="l" rtl="0">
            <a:defRPr sz="1000"/>
          </a:pPr>
          <a:endParaRPr lang="de-DE" sz="1000" b="0" i="0" strike="noStrike">
            <a:solidFill>
              <a:srgbClr val="000000"/>
            </a:solidFill>
            <a:latin typeface="Arial"/>
            <a:cs typeface="Arial"/>
          </a:endParaRPr>
        </a:p>
        <a:p>
          <a:pPr algn="l" rtl="0">
            <a:defRPr sz="1000"/>
          </a:pPr>
          <a:r>
            <a:rPr lang="de-DE" sz="1000" b="0" i="0" strike="noStrike">
              <a:solidFill>
                <a:srgbClr val="000000"/>
              </a:solidFill>
              <a:latin typeface="Arial"/>
              <a:cs typeface="Arial"/>
            </a:rPr>
            <a:t>Dieser Wert 8 wird der Funktion INDEX übergeben, die den zugehörigen Betrag 5655 ermittelt.</a:t>
          </a:r>
        </a:p>
        <a:p>
          <a:pPr algn="l" rtl="0">
            <a:defRPr sz="1000"/>
          </a:pPr>
          <a:endParaRPr lang="de-DE" sz="1000" b="0" i="0" strike="noStrike">
            <a:solidFill>
              <a:srgbClr val="000000"/>
            </a:solidFill>
            <a:latin typeface="Arial"/>
            <a:cs typeface="Arial"/>
          </a:endParaRPr>
        </a:p>
      </xdr:txBody>
    </xdr:sp>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6.bin"/><Relationship Id="rId1" Type="http://schemas.openxmlformats.org/officeDocument/2006/relationships/hyperlink" Target="http://www.excelmexel.de/htmlkursuebersicht/default.htm"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sheetPr codeName="Tabelle1"/>
  <dimension ref="A1"/>
  <sheetViews>
    <sheetView workbookViewId="0">
      <selection activeCell="J47" sqref="J47"/>
    </sheetView>
  </sheetViews>
  <sheetFormatPr baseColWidth="10" defaultRowHeight="12.75"/>
  <sheetData/>
  <phoneticPr fontId="2" type="noConversion"/>
  <pageMargins left="0.78740157499999996" right="0.78740157499999996" top="0.984251969" bottom="0.984251969" header="0.4921259845" footer="0.4921259845"/>
  <pageSetup paperSize="9" orientation="portrait" horizontalDpi="4294967293" verticalDpi="0" r:id="rId1"/>
  <headerFooter alignWithMargins="0"/>
  <drawing r:id="rId2"/>
</worksheet>
</file>

<file path=xl/worksheets/sheet10.xml><?xml version="1.0" encoding="utf-8"?>
<worksheet xmlns="http://schemas.openxmlformats.org/spreadsheetml/2006/main" xmlns:r="http://schemas.openxmlformats.org/officeDocument/2006/relationships">
  <sheetPr codeName="Tabelle10"/>
  <dimension ref="A5:U55"/>
  <sheetViews>
    <sheetView topLeftCell="A9" workbookViewId="0">
      <selection activeCell="A29" sqref="A29:A38"/>
    </sheetView>
  </sheetViews>
  <sheetFormatPr baseColWidth="10" defaultRowHeight="12.75"/>
  <cols>
    <col min="1" max="1" width="16.140625" bestFit="1" customWidth="1"/>
    <col min="6" max="6" width="13.140625" customWidth="1"/>
    <col min="15" max="15" width="3.85546875" customWidth="1"/>
  </cols>
  <sheetData>
    <row r="5" spans="1:21" ht="13.5" thickBot="1"/>
    <row r="6" spans="1:21">
      <c r="A6" s="89"/>
      <c r="B6" s="90"/>
      <c r="C6" s="90"/>
      <c r="D6" s="90"/>
      <c r="E6" s="90"/>
      <c r="F6" s="90"/>
      <c r="G6" s="90"/>
      <c r="H6" s="90"/>
      <c r="I6" s="90"/>
      <c r="J6" s="90"/>
      <c r="K6" s="90"/>
      <c r="L6" s="90"/>
      <c r="M6" s="90"/>
      <c r="N6" s="90"/>
      <c r="O6" s="90"/>
      <c r="P6" s="90"/>
      <c r="Q6" s="90"/>
      <c r="R6" s="90"/>
      <c r="S6" s="90"/>
      <c r="T6" s="90"/>
      <c r="U6" s="40"/>
    </row>
    <row r="7" spans="1:21">
      <c r="A7" s="41"/>
      <c r="B7" s="42"/>
      <c r="C7" s="42"/>
      <c r="D7" s="42"/>
      <c r="E7" s="42"/>
      <c r="F7" s="42"/>
      <c r="G7" s="42"/>
      <c r="H7" s="42"/>
      <c r="I7" s="42"/>
      <c r="J7" s="42"/>
      <c r="K7" s="42"/>
      <c r="L7" s="42"/>
      <c r="M7" s="42"/>
      <c r="N7" s="42"/>
      <c r="O7" s="42"/>
      <c r="P7" s="42"/>
      <c r="Q7" s="42"/>
      <c r="R7" s="42"/>
      <c r="S7" s="42"/>
      <c r="T7" s="42"/>
      <c r="U7" s="43"/>
    </row>
    <row r="8" spans="1:21">
      <c r="A8" s="41"/>
      <c r="B8" s="42"/>
      <c r="C8" s="42"/>
      <c r="D8" s="42"/>
      <c r="E8" s="42"/>
      <c r="F8" s="42"/>
      <c r="G8" s="42"/>
      <c r="H8" s="42"/>
      <c r="I8" s="42"/>
      <c r="J8" s="42"/>
      <c r="K8" s="42"/>
      <c r="L8" s="42"/>
      <c r="M8" s="42"/>
      <c r="N8" s="42"/>
      <c r="O8" s="42"/>
      <c r="P8" s="42"/>
      <c r="Q8" s="42"/>
      <c r="R8" s="42"/>
      <c r="S8" s="42"/>
      <c r="T8" s="42"/>
      <c r="U8" s="43"/>
    </row>
    <row r="9" spans="1:21">
      <c r="A9" s="41"/>
      <c r="B9" s="42"/>
      <c r="C9" s="42"/>
      <c r="D9" s="42"/>
      <c r="E9" s="42"/>
      <c r="F9" s="42"/>
      <c r="G9" s="42"/>
      <c r="H9" s="42"/>
      <c r="I9" s="42"/>
      <c r="J9" s="42"/>
      <c r="K9" s="42"/>
      <c r="L9" s="42"/>
      <c r="M9" s="42"/>
      <c r="N9" s="42"/>
      <c r="O9" s="42"/>
      <c r="P9" s="42"/>
      <c r="Q9" s="42"/>
      <c r="R9" s="42"/>
      <c r="S9" s="42"/>
      <c r="T9" s="42"/>
      <c r="U9" s="43"/>
    </row>
    <row r="10" spans="1:21">
      <c r="A10" s="41" t="s">
        <v>67</v>
      </c>
      <c r="B10" s="42" t="s">
        <v>68</v>
      </c>
      <c r="C10" s="42"/>
      <c r="D10" s="42"/>
      <c r="E10" s="42"/>
      <c r="F10" s="42"/>
      <c r="G10" s="42" t="s">
        <v>69</v>
      </c>
      <c r="H10" s="42"/>
      <c r="I10" s="42"/>
      <c r="J10" s="42"/>
      <c r="K10" s="42"/>
      <c r="L10" s="42" t="s">
        <v>70</v>
      </c>
      <c r="M10" s="42"/>
      <c r="N10" s="42"/>
      <c r="O10" s="42"/>
      <c r="P10" s="42"/>
      <c r="Q10" s="42"/>
      <c r="R10" s="42"/>
      <c r="S10" s="42"/>
      <c r="T10" s="42"/>
      <c r="U10" s="43"/>
    </row>
    <row r="11" spans="1:21">
      <c r="A11" s="41" t="s">
        <v>71</v>
      </c>
      <c r="B11" s="133">
        <f t="array" ref="B11">MATCH(TRUE,ISERROR(SEARCH(" ",$A$10:$A$19)),0)</f>
        <v>10</v>
      </c>
      <c r="C11" s="42"/>
      <c r="D11" s="42"/>
      <c r="E11" s="42"/>
      <c r="F11" s="42"/>
      <c r="G11" s="133">
        <f t="array" ref="G11">MATCH(TRUE,ISERROR({4;5;8;5;5;6;6;7;5;#VALUE!}),0)</f>
        <v>10</v>
      </c>
      <c r="H11" s="42"/>
      <c r="I11" s="42"/>
      <c r="J11" s="42"/>
      <c r="K11" s="42"/>
      <c r="L11" s="133">
        <f t="array" ref="L11">MATCH(TRUE,{FALSE;FALSE;FALSE;FALSE;FALSE;FALSE;FALSE;FALSE;FALSE;TRUE},0)</f>
        <v>10</v>
      </c>
      <c r="M11" s="42"/>
      <c r="N11" s="42"/>
      <c r="O11" s="42"/>
      <c r="P11" s="42"/>
      <c r="Q11" s="42"/>
      <c r="R11" s="42"/>
      <c r="S11" s="42"/>
      <c r="T11" s="42"/>
      <c r="U11" s="43"/>
    </row>
    <row r="12" spans="1:21">
      <c r="A12" s="41" t="s">
        <v>72</v>
      </c>
      <c r="B12" s="42"/>
      <c r="C12" s="42"/>
      <c r="D12" s="42"/>
      <c r="E12" s="42"/>
      <c r="F12" s="42"/>
      <c r="G12" s="42"/>
      <c r="H12" s="42"/>
      <c r="I12" s="42"/>
      <c r="J12" s="42"/>
      <c r="K12" s="42"/>
      <c r="L12" s="42"/>
      <c r="M12" s="42"/>
      <c r="N12" s="42"/>
      <c r="O12" s="42"/>
      <c r="P12" s="42"/>
      <c r="Q12" s="42"/>
      <c r="R12" s="42"/>
      <c r="S12" s="42"/>
      <c r="T12" s="42"/>
      <c r="U12" s="43"/>
    </row>
    <row r="13" spans="1:21">
      <c r="A13" s="41" t="s">
        <v>73</v>
      </c>
      <c r="B13" s="42"/>
      <c r="C13" s="42"/>
      <c r="D13" s="42"/>
      <c r="E13" s="42"/>
      <c r="F13" s="42"/>
      <c r="G13" s="42"/>
      <c r="H13" s="42"/>
      <c r="I13" s="42"/>
      <c r="J13" s="42"/>
      <c r="K13" s="42"/>
      <c r="L13" s="42"/>
      <c r="M13" s="42"/>
      <c r="N13" s="42"/>
      <c r="O13" s="42"/>
      <c r="P13" s="42"/>
      <c r="Q13" s="42"/>
      <c r="R13" s="42"/>
      <c r="S13" s="42"/>
      <c r="T13" s="42"/>
      <c r="U13" s="43"/>
    </row>
    <row r="14" spans="1:21">
      <c r="A14" s="41" t="s">
        <v>74</v>
      </c>
      <c r="B14" s="133" t="str">
        <f>IF(NOT(ISERROR(B11)),INDEX(A10:A19,B11) &amp; " ist falsch","")</f>
        <v>Katrin_Evers ist falsch</v>
      </c>
      <c r="C14" s="133"/>
      <c r="D14" s="42"/>
      <c r="E14" s="42"/>
      <c r="F14" s="42"/>
      <c r="G14" s="42"/>
      <c r="H14" s="42"/>
      <c r="I14" s="42"/>
      <c r="J14" s="42"/>
      <c r="K14" s="42"/>
      <c r="L14" s="42"/>
      <c r="M14" s="42"/>
      <c r="N14" s="42"/>
      <c r="O14" s="42"/>
      <c r="P14" s="42"/>
      <c r="Q14" s="42"/>
      <c r="R14" s="42"/>
      <c r="S14" s="42"/>
      <c r="T14" s="42"/>
      <c r="U14" s="43"/>
    </row>
    <row r="15" spans="1:21">
      <c r="A15" s="41" t="s">
        <v>75</v>
      </c>
      <c r="B15" s="42"/>
      <c r="C15" s="42"/>
      <c r="D15" s="42"/>
      <c r="E15" s="42"/>
      <c r="F15" s="42"/>
      <c r="G15" s="42"/>
      <c r="H15" s="42"/>
      <c r="I15" s="42"/>
      <c r="J15" s="42"/>
      <c r="K15" s="42"/>
      <c r="L15" s="42"/>
      <c r="M15" s="42"/>
      <c r="N15" s="42"/>
      <c r="O15" s="42"/>
      <c r="P15" s="42"/>
      <c r="Q15" s="42"/>
      <c r="R15" s="42"/>
      <c r="S15" s="42"/>
      <c r="T15" s="42"/>
      <c r="U15" s="43"/>
    </row>
    <row r="16" spans="1:21">
      <c r="A16" s="41" t="s">
        <v>76</v>
      </c>
      <c r="B16" s="42"/>
      <c r="C16" s="42"/>
      <c r="D16" s="42"/>
      <c r="E16" s="42"/>
      <c r="F16" s="42"/>
      <c r="G16" s="42"/>
      <c r="H16" s="42"/>
      <c r="I16" s="42"/>
      <c r="J16" s="42"/>
      <c r="K16" s="42"/>
      <c r="L16" s="42"/>
      <c r="M16" s="42"/>
      <c r="N16" s="42"/>
      <c r="O16" s="42"/>
      <c r="P16" s="42"/>
      <c r="Q16" s="42"/>
      <c r="R16" s="42"/>
      <c r="S16" s="42"/>
      <c r="T16" s="42"/>
      <c r="U16" s="43"/>
    </row>
    <row r="17" spans="1:21">
      <c r="A17" s="41" t="s">
        <v>77</v>
      </c>
      <c r="B17" s="42"/>
      <c r="C17" s="42"/>
      <c r="D17" s="42"/>
      <c r="E17" s="42"/>
      <c r="F17" s="42"/>
      <c r="G17" s="42"/>
      <c r="H17" s="42"/>
      <c r="I17" s="42"/>
      <c r="J17" s="42"/>
      <c r="K17" s="42"/>
      <c r="L17" s="42"/>
      <c r="M17" s="42"/>
      <c r="N17" s="42"/>
      <c r="O17" s="42"/>
      <c r="P17" s="42"/>
      <c r="Q17" s="42"/>
      <c r="R17" s="42"/>
      <c r="S17" s="42"/>
      <c r="T17" s="42"/>
      <c r="U17" s="43"/>
    </row>
    <row r="18" spans="1:21">
      <c r="A18" s="41" t="s">
        <v>78</v>
      </c>
      <c r="B18" s="42"/>
      <c r="C18" s="42"/>
      <c r="D18" s="42"/>
      <c r="E18" s="42"/>
      <c r="F18" s="42"/>
      <c r="G18" s="42"/>
      <c r="H18" s="42"/>
      <c r="I18" s="42"/>
      <c r="J18" s="42"/>
      <c r="K18" s="42"/>
      <c r="L18" s="42"/>
      <c r="M18" s="42"/>
      <c r="N18" s="42"/>
      <c r="O18" s="42"/>
      <c r="P18" s="42"/>
      <c r="Q18" s="42"/>
      <c r="R18" s="42"/>
      <c r="S18" s="42"/>
      <c r="T18" s="42"/>
      <c r="U18" s="43"/>
    </row>
    <row r="19" spans="1:21">
      <c r="A19" s="41" t="s">
        <v>95</v>
      </c>
      <c r="B19" s="42"/>
      <c r="C19" s="42"/>
      <c r="D19" s="42"/>
      <c r="E19" s="42"/>
      <c r="F19" s="42"/>
      <c r="G19" s="42"/>
      <c r="H19" s="42"/>
      <c r="I19" s="42"/>
      <c r="J19" s="42"/>
      <c r="K19" s="42"/>
      <c r="L19" s="42"/>
      <c r="M19" s="42"/>
      <c r="N19" s="42"/>
      <c r="O19" s="42"/>
      <c r="P19" s="42"/>
      <c r="Q19" s="42"/>
      <c r="R19" s="42"/>
      <c r="S19" s="42"/>
      <c r="T19" s="42"/>
      <c r="U19" s="43"/>
    </row>
    <row r="20" spans="1:21" ht="13.5" thickBot="1">
      <c r="A20" s="68"/>
      <c r="B20" s="69"/>
      <c r="C20" s="69"/>
      <c r="D20" s="69"/>
      <c r="E20" s="69"/>
      <c r="F20" s="69"/>
      <c r="G20" s="69"/>
      <c r="H20" s="69"/>
      <c r="I20" s="69"/>
      <c r="J20" s="69"/>
      <c r="K20" s="69"/>
      <c r="L20" s="69"/>
      <c r="M20" s="69"/>
      <c r="N20" s="69"/>
      <c r="O20" s="69"/>
      <c r="P20" s="69"/>
      <c r="Q20" s="69"/>
      <c r="R20" s="69"/>
      <c r="S20" s="69"/>
      <c r="T20" s="69"/>
      <c r="U20" s="84"/>
    </row>
    <row r="22" spans="1:21" ht="13.5" thickBot="1"/>
    <row r="23" spans="1:21">
      <c r="A23" s="89"/>
      <c r="B23" s="90"/>
      <c r="C23" s="90"/>
      <c r="D23" s="90"/>
      <c r="E23" s="90"/>
      <c r="F23" s="90"/>
      <c r="G23" s="90"/>
      <c r="H23" s="90"/>
      <c r="I23" s="90"/>
      <c r="J23" s="90"/>
      <c r="K23" s="90"/>
      <c r="L23" s="90"/>
      <c r="M23" s="90"/>
      <c r="N23" s="90"/>
      <c r="O23" s="40"/>
    </row>
    <row r="24" spans="1:21">
      <c r="A24" s="41"/>
      <c r="B24" s="42"/>
      <c r="C24" s="42"/>
      <c r="D24" s="42"/>
      <c r="E24" s="42"/>
      <c r="F24" s="42"/>
      <c r="G24" s="42"/>
      <c r="H24" s="42"/>
      <c r="I24" s="42"/>
      <c r="J24" s="42"/>
      <c r="K24" s="42"/>
      <c r="L24" s="42"/>
      <c r="M24" s="42"/>
      <c r="N24" s="42"/>
      <c r="O24" s="43"/>
    </row>
    <row r="25" spans="1:21">
      <c r="A25" s="41"/>
      <c r="B25" s="42"/>
      <c r="C25" s="42"/>
      <c r="D25" s="42"/>
      <c r="E25" s="42"/>
      <c r="F25" s="42"/>
      <c r="G25" s="42"/>
      <c r="H25" s="42"/>
      <c r="I25" s="42"/>
      <c r="J25" s="42"/>
      <c r="K25" s="42"/>
      <c r="L25" s="42"/>
      <c r="M25" s="42"/>
      <c r="N25" s="42"/>
      <c r="O25" s="43"/>
    </row>
    <row r="26" spans="1:21">
      <c r="A26" s="41"/>
      <c r="B26" s="42"/>
      <c r="C26" s="42"/>
      <c r="D26" s="42"/>
      <c r="E26" s="42"/>
      <c r="F26" s="42"/>
      <c r="G26" s="42"/>
      <c r="H26" s="42"/>
      <c r="I26" s="42"/>
      <c r="J26" s="42"/>
      <c r="K26" s="42"/>
      <c r="L26" s="42"/>
      <c r="M26" s="42"/>
      <c r="N26" s="42"/>
      <c r="O26" s="43"/>
    </row>
    <row r="27" spans="1:21">
      <c r="A27" s="41"/>
      <c r="B27" s="42"/>
      <c r="C27" s="42"/>
      <c r="D27" s="42"/>
      <c r="E27" s="42"/>
      <c r="F27" s="42"/>
      <c r="G27" s="42"/>
      <c r="H27" s="42"/>
      <c r="I27" s="42"/>
      <c r="J27" s="42"/>
      <c r="K27" s="42"/>
      <c r="L27" s="42"/>
      <c r="M27" s="42"/>
      <c r="N27" s="42"/>
      <c r="O27" s="43"/>
    </row>
    <row r="28" spans="1:21">
      <c r="A28" s="41"/>
      <c r="B28" s="42" t="s">
        <v>79</v>
      </c>
      <c r="C28" s="42"/>
      <c r="D28" s="42"/>
      <c r="E28" s="42"/>
      <c r="F28" s="42"/>
      <c r="G28" s="42" t="s">
        <v>80</v>
      </c>
      <c r="H28" s="42"/>
      <c r="I28" s="42"/>
      <c r="J28" s="42"/>
      <c r="K28" s="42"/>
      <c r="L28" s="42"/>
      <c r="M28" s="42" t="s">
        <v>81</v>
      </c>
      <c r="N28" s="42"/>
      <c r="O28" s="43"/>
    </row>
    <row r="29" spans="1:21">
      <c r="A29" s="41" t="s">
        <v>67</v>
      </c>
      <c r="B29" s="133">
        <f t="array" ref="B29">SUM(IF(ISERROR(SEARCH("a",Bereich1)),0,1))</f>
        <v>7</v>
      </c>
      <c r="C29" s="42"/>
      <c r="D29" s="42"/>
      <c r="E29" s="42"/>
      <c r="F29" s="42"/>
      <c r="G29" s="133">
        <f t="array" ref="G29">SUM(IF(ISERROR({#VALUE!;2;5;#VALUE!;#VALUE!;3;2;15;4;2}),0,1))</f>
        <v>7</v>
      </c>
      <c r="H29" s="42"/>
      <c r="I29" s="42"/>
      <c r="J29" s="42"/>
      <c r="K29" s="42"/>
      <c r="L29" s="42"/>
      <c r="M29" s="133">
        <f t="array" ref="M29">SUM({0;1;1;0;0;1;1;1;1;1})</f>
        <v>7</v>
      </c>
      <c r="N29" s="42"/>
      <c r="O29" s="43"/>
    </row>
    <row r="30" spans="1:21">
      <c r="A30" s="41" t="s">
        <v>71</v>
      </c>
      <c r="B30" s="42"/>
      <c r="C30" s="42"/>
      <c r="D30" s="42"/>
      <c r="E30" s="42"/>
      <c r="F30" s="42"/>
      <c r="G30" s="42"/>
      <c r="H30" s="42"/>
      <c r="I30" s="42"/>
      <c r="J30" s="42"/>
      <c r="K30" s="42"/>
      <c r="L30" s="42"/>
      <c r="M30" s="42"/>
      <c r="N30" s="42"/>
      <c r="O30" s="43"/>
    </row>
    <row r="31" spans="1:21">
      <c r="A31" s="41" t="s">
        <v>72</v>
      </c>
      <c r="B31" s="42"/>
      <c r="C31" s="42"/>
      <c r="D31" s="42"/>
      <c r="E31" s="42"/>
      <c r="F31" s="42"/>
      <c r="G31" s="42"/>
      <c r="H31" s="42"/>
      <c r="I31" s="42"/>
      <c r="J31" s="42"/>
      <c r="K31" s="42"/>
      <c r="L31" s="42"/>
      <c r="M31" s="42"/>
      <c r="N31" s="42"/>
      <c r="O31" s="43"/>
    </row>
    <row r="32" spans="1:21">
      <c r="A32" s="41" t="s">
        <v>73</v>
      </c>
      <c r="B32" s="42"/>
      <c r="C32" s="42"/>
      <c r="D32" s="42"/>
      <c r="E32" s="42"/>
      <c r="F32" s="42"/>
      <c r="G32" s="42"/>
      <c r="H32" s="42"/>
      <c r="I32" s="42"/>
      <c r="J32" s="42"/>
      <c r="K32" s="42"/>
      <c r="L32" s="42"/>
      <c r="M32" s="42"/>
      <c r="N32" s="42"/>
      <c r="O32" s="43"/>
    </row>
    <row r="33" spans="1:15">
      <c r="A33" s="41" t="s">
        <v>74</v>
      </c>
      <c r="B33" s="42"/>
      <c r="C33" s="42"/>
      <c r="D33" s="42"/>
      <c r="E33" s="42"/>
      <c r="F33" s="42"/>
      <c r="G33" s="42"/>
      <c r="H33" s="42"/>
      <c r="I33" s="42"/>
      <c r="J33" s="42"/>
      <c r="K33" s="42"/>
      <c r="L33" s="42"/>
      <c r="M33" s="42"/>
      <c r="N33" s="42"/>
      <c r="O33" s="43"/>
    </row>
    <row r="34" spans="1:15">
      <c r="A34" s="41" t="s">
        <v>75</v>
      </c>
      <c r="B34" s="42"/>
      <c r="C34" s="42"/>
      <c r="D34" s="42"/>
      <c r="E34" s="42"/>
      <c r="F34" s="42"/>
      <c r="G34" s="42"/>
      <c r="H34" s="42"/>
      <c r="I34" s="42"/>
      <c r="J34" s="42"/>
      <c r="K34" s="42"/>
      <c r="L34" s="42"/>
      <c r="M34" s="42"/>
      <c r="N34" s="42"/>
      <c r="O34" s="43"/>
    </row>
    <row r="35" spans="1:15">
      <c r="A35" s="41" t="s">
        <v>76</v>
      </c>
      <c r="B35" s="42"/>
      <c r="C35" s="42"/>
      <c r="D35" s="42"/>
      <c r="E35" s="42"/>
      <c r="F35" s="42"/>
      <c r="G35" s="42"/>
      <c r="H35" s="42"/>
      <c r="I35" s="42"/>
      <c r="J35" s="42"/>
      <c r="K35" s="42"/>
      <c r="L35" s="42"/>
      <c r="M35" s="42"/>
      <c r="N35" s="42"/>
      <c r="O35" s="43"/>
    </row>
    <row r="36" spans="1:15">
      <c r="A36" s="41" t="s">
        <v>77</v>
      </c>
      <c r="B36" s="42"/>
      <c r="C36" s="42"/>
      <c r="D36" s="42"/>
      <c r="E36" s="42"/>
      <c r="F36" s="42"/>
      <c r="G36" s="42"/>
      <c r="H36" s="42"/>
      <c r="I36" s="42"/>
      <c r="J36" s="42"/>
      <c r="K36" s="42"/>
      <c r="L36" s="42"/>
      <c r="M36" s="42"/>
      <c r="N36" s="42"/>
      <c r="O36" s="43"/>
    </row>
    <row r="37" spans="1:15">
      <c r="A37" s="41" t="s">
        <v>78</v>
      </c>
      <c r="B37" s="42"/>
      <c r="C37" s="42"/>
      <c r="D37" s="42"/>
      <c r="E37" s="42"/>
      <c r="F37" s="42"/>
      <c r="G37" s="42"/>
      <c r="H37" s="42"/>
      <c r="I37" s="42"/>
      <c r="J37" s="42"/>
      <c r="K37" s="42"/>
      <c r="L37" s="42"/>
      <c r="M37" s="42"/>
      <c r="N37" s="42"/>
      <c r="O37" s="43"/>
    </row>
    <row r="38" spans="1:15" ht="13.5" thickBot="1">
      <c r="A38" s="68" t="s">
        <v>82</v>
      </c>
      <c r="B38" s="69"/>
      <c r="C38" s="69"/>
      <c r="D38" s="69"/>
      <c r="E38" s="69"/>
      <c r="F38" s="69"/>
      <c r="G38" s="69"/>
      <c r="H38" s="69"/>
      <c r="I38" s="69"/>
      <c r="J38" s="69"/>
      <c r="K38" s="69"/>
      <c r="L38" s="69"/>
      <c r="M38" s="69"/>
      <c r="N38" s="69"/>
      <c r="O38" s="84"/>
    </row>
    <row r="40" spans="1:15" ht="13.5" thickBot="1"/>
    <row r="41" spans="1:15">
      <c r="A41" s="89"/>
      <c r="B41" s="90"/>
      <c r="C41" s="90"/>
      <c r="D41" s="90"/>
      <c r="E41" s="90"/>
      <c r="F41" s="90"/>
      <c r="G41" s="90"/>
      <c r="H41" s="90"/>
      <c r="I41" s="90"/>
      <c r="J41" s="90"/>
      <c r="K41" s="90"/>
      <c r="L41" s="90"/>
      <c r="M41" s="90"/>
      <c r="N41" s="90"/>
      <c r="O41" s="40"/>
    </row>
    <row r="42" spans="1:15">
      <c r="A42" s="41"/>
      <c r="B42" s="42"/>
      <c r="C42" s="42"/>
      <c r="D42" s="42"/>
      <c r="E42" s="42"/>
      <c r="F42" s="42"/>
      <c r="G42" s="42"/>
      <c r="H42" s="42"/>
      <c r="I42" s="42"/>
      <c r="J42" s="42"/>
      <c r="K42" s="42"/>
      <c r="L42" s="42"/>
      <c r="M42" s="42"/>
      <c r="N42" s="42"/>
      <c r="O42" s="43"/>
    </row>
    <row r="43" spans="1:15">
      <c r="A43" s="41"/>
      <c r="B43" s="42"/>
      <c r="C43" s="42"/>
      <c r="D43" s="42"/>
      <c r="E43" s="42"/>
      <c r="F43" s="42"/>
      <c r="G43" s="42"/>
      <c r="H43" s="42"/>
      <c r="I43" s="42"/>
      <c r="J43" s="42"/>
      <c r="K43" s="42"/>
      <c r="L43" s="42"/>
      <c r="M43" s="42"/>
      <c r="N43" s="42"/>
      <c r="O43" s="43"/>
    </row>
    <row r="44" spans="1:15">
      <c r="A44" s="41"/>
      <c r="B44" s="42"/>
      <c r="C44" s="42"/>
      <c r="D44" s="42"/>
      <c r="E44" s="42"/>
      <c r="F44" s="42"/>
      <c r="G44" s="42"/>
      <c r="H44" s="42"/>
      <c r="I44" s="42"/>
      <c r="J44" s="42"/>
      <c r="K44" s="42"/>
      <c r="L44" s="42"/>
      <c r="M44" s="42"/>
      <c r="N44" s="42"/>
      <c r="O44" s="43"/>
    </row>
    <row r="45" spans="1:15">
      <c r="A45" s="41"/>
      <c r="B45" s="42" t="s">
        <v>83</v>
      </c>
      <c r="C45" s="42"/>
      <c r="D45" s="42"/>
      <c r="E45" s="42"/>
      <c r="F45" s="42"/>
      <c r="G45" s="42" t="s">
        <v>84</v>
      </c>
      <c r="H45" s="42"/>
      <c r="I45" s="42"/>
      <c r="J45" s="42"/>
      <c r="K45" s="42"/>
      <c r="L45" s="42"/>
      <c r="M45" s="42"/>
      <c r="N45" s="42"/>
      <c r="O45" s="43"/>
    </row>
    <row r="46" spans="1:15">
      <c r="A46" s="41" t="s">
        <v>67</v>
      </c>
      <c r="B46" s="133">
        <f t="array" ref="B46">SUM(LEN(Bereich1)-LEN(SUBSTITUTE(Bereich1,"a","")))</f>
        <v>9</v>
      </c>
      <c r="C46" s="42"/>
      <c r="D46" s="42"/>
      <c r="E46" s="42"/>
      <c r="F46" s="42"/>
      <c r="G46" s="133">
        <f t="array" ref="G46">SUM({11;14;16;11;11;12;12;17;15;12}-{11;13;15;11;11;11;11;16;12;11})</f>
        <v>9</v>
      </c>
      <c r="H46" s="42"/>
      <c r="I46" s="42"/>
      <c r="J46" s="42"/>
      <c r="K46" s="42"/>
      <c r="L46" s="42"/>
      <c r="M46" s="42"/>
      <c r="N46" s="42"/>
      <c r="O46" s="43"/>
    </row>
    <row r="47" spans="1:15">
      <c r="A47" s="41" t="s">
        <v>71</v>
      </c>
      <c r="B47" s="42"/>
      <c r="C47" s="42"/>
      <c r="D47" s="42"/>
      <c r="E47" s="42"/>
      <c r="F47" s="42"/>
      <c r="G47" s="42"/>
      <c r="H47" s="42"/>
      <c r="I47" s="42"/>
      <c r="J47" s="42"/>
      <c r="K47" s="42"/>
      <c r="L47" s="42"/>
      <c r="M47" s="42"/>
      <c r="N47" s="42"/>
      <c r="O47" s="43"/>
    </row>
    <row r="48" spans="1:15">
      <c r="A48" s="41" t="s">
        <v>72</v>
      </c>
      <c r="B48" s="42"/>
      <c r="C48" s="42"/>
      <c r="D48" s="42"/>
      <c r="E48" s="42"/>
      <c r="F48" s="42"/>
      <c r="G48" s="42"/>
      <c r="H48" s="42"/>
      <c r="I48" s="42"/>
      <c r="J48" s="42"/>
      <c r="K48" s="42"/>
      <c r="L48" s="42"/>
      <c r="M48" s="42"/>
      <c r="N48" s="42"/>
      <c r="O48" s="43"/>
    </row>
    <row r="49" spans="1:15">
      <c r="A49" s="41" t="s">
        <v>73</v>
      </c>
      <c r="B49" s="42"/>
      <c r="C49" s="42"/>
      <c r="D49" s="42"/>
      <c r="E49" s="42"/>
      <c r="F49" s="42"/>
      <c r="G49" s="42"/>
      <c r="H49" s="42"/>
      <c r="I49" s="42"/>
      <c r="J49" s="42"/>
      <c r="K49" s="42"/>
      <c r="L49" s="42"/>
      <c r="M49" s="42"/>
      <c r="N49" s="42"/>
      <c r="O49" s="43"/>
    </row>
    <row r="50" spans="1:15">
      <c r="A50" s="41" t="s">
        <v>74</v>
      </c>
      <c r="B50" s="42"/>
      <c r="C50" s="42"/>
      <c r="D50" s="42"/>
      <c r="E50" s="42"/>
      <c r="F50" s="42"/>
      <c r="G50" s="42"/>
      <c r="H50" s="42"/>
      <c r="I50" s="42"/>
      <c r="J50" s="42"/>
      <c r="K50" s="42"/>
      <c r="L50" s="42"/>
      <c r="M50" s="42"/>
      <c r="N50" s="42"/>
      <c r="O50" s="43"/>
    </row>
    <row r="51" spans="1:15">
      <c r="A51" s="41" t="s">
        <v>75</v>
      </c>
      <c r="B51" s="42"/>
      <c r="C51" s="42"/>
      <c r="D51" s="42"/>
      <c r="E51" s="42"/>
      <c r="F51" s="42"/>
      <c r="G51" s="42"/>
      <c r="H51" s="42"/>
      <c r="I51" s="42"/>
      <c r="J51" s="42"/>
      <c r="K51" s="42"/>
      <c r="L51" s="42"/>
      <c r="M51" s="42"/>
      <c r="N51" s="42"/>
      <c r="O51" s="43"/>
    </row>
    <row r="52" spans="1:15">
      <c r="A52" s="41" t="s">
        <v>76</v>
      </c>
      <c r="B52" s="42"/>
      <c r="C52" s="42"/>
      <c r="D52" s="42"/>
      <c r="E52" s="42"/>
      <c r="F52" s="42"/>
      <c r="G52" s="42"/>
      <c r="H52" s="42"/>
      <c r="I52" s="42"/>
      <c r="J52" s="42"/>
      <c r="K52" s="42"/>
      <c r="L52" s="42"/>
      <c r="M52" s="42"/>
      <c r="N52" s="42"/>
      <c r="O52" s="43"/>
    </row>
    <row r="53" spans="1:15">
      <c r="A53" s="41" t="s">
        <v>77</v>
      </c>
      <c r="B53" s="42"/>
      <c r="C53" s="42"/>
      <c r="D53" s="42"/>
      <c r="E53" s="42"/>
      <c r="F53" s="42"/>
      <c r="G53" s="42"/>
      <c r="H53" s="42"/>
      <c r="I53" s="42"/>
      <c r="J53" s="42"/>
      <c r="K53" s="42"/>
      <c r="L53" s="42"/>
      <c r="M53" s="42"/>
      <c r="N53" s="42"/>
      <c r="O53" s="43"/>
    </row>
    <row r="54" spans="1:15">
      <c r="A54" s="41" t="s">
        <v>78</v>
      </c>
      <c r="B54" s="42"/>
      <c r="C54" s="42"/>
      <c r="D54" s="42"/>
      <c r="E54" s="42"/>
      <c r="F54" s="42"/>
      <c r="G54" s="42"/>
      <c r="H54" s="42"/>
      <c r="I54" s="42"/>
      <c r="J54" s="42"/>
      <c r="K54" s="42"/>
      <c r="L54" s="42"/>
      <c r="M54" s="42"/>
      <c r="N54" s="42"/>
      <c r="O54" s="43"/>
    </row>
    <row r="55" spans="1:15" ht="13.5" thickBot="1">
      <c r="A55" s="68" t="s">
        <v>82</v>
      </c>
      <c r="B55" s="69"/>
      <c r="C55" s="69"/>
      <c r="D55" s="69"/>
      <c r="E55" s="69"/>
      <c r="F55" s="69"/>
      <c r="G55" s="69"/>
      <c r="H55" s="69"/>
      <c r="I55" s="69"/>
      <c r="J55" s="69"/>
      <c r="K55" s="69"/>
      <c r="L55" s="69"/>
      <c r="M55" s="69"/>
      <c r="N55" s="69"/>
      <c r="O55" s="84"/>
    </row>
  </sheetData>
  <phoneticPr fontId="2" type="noConversion"/>
  <pageMargins left="0.78740157499999996" right="0.78740157499999996" top="0.984251969" bottom="0.984251969" header="0.4921259845" footer="0.4921259845"/>
  <pageSetup paperSize="9" orientation="portrait" horizontalDpi="4294967293" verticalDpi="0" r:id="rId1"/>
  <headerFooter alignWithMargins="0"/>
  <drawing r:id="rId2"/>
</worksheet>
</file>

<file path=xl/worksheets/sheet11.xml><?xml version="1.0" encoding="utf-8"?>
<worksheet xmlns="http://schemas.openxmlformats.org/spreadsheetml/2006/main" xmlns:r="http://schemas.openxmlformats.org/officeDocument/2006/relationships">
  <sheetPr codeName="Tabelle11"/>
  <dimension ref="A4:N46"/>
  <sheetViews>
    <sheetView workbookViewId="0">
      <selection activeCell="K37" sqref="K37"/>
    </sheetView>
  </sheetViews>
  <sheetFormatPr baseColWidth="10" defaultRowHeight="12.75"/>
  <sheetData>
    <row r="4" spans="1:14" ht="13.5" thickBot="1"/>
    <row r="5" spans="1:14">
      <c r="A5" s="89"/>
      <c r="B5" s="90"/>
      <c r="C5" s="90"/>
      <c r="D5" s="90"/>
      <c r="E5" s="90"/>
      <c r="F5" s="90"/>
      <c r="G5" s="90"/>
      <c r="H5" s="90"/>
      <c r="I5" s="90"/>
      <c r="J5" s="90"/>
      <c r="K5" s="90"/>
      <c r="L5" s="90"/>
      <c r="M5" s="90"/>
      <c r="N5" s="40"/>
    </row>
    <row r="6" spans="1:14">
      <c r="A6" s="41"/>
      <c r="B6" s="42"/>
      <c r="C6" s="42"/>
      <c r="D6" s="42"/>
      <c r="E6" s="42"/>
      <c r="F6" s="42"/>
      <c r="G6" s="42"/>
      <c r="H6" s="42"/>
      <c r="I6" s="42"/>
      <c r="J6" s="42"/>
      <c r="K6" s="42"/>
      <c r="L6" s="42"/>
      <c r="M6" s="42"/>
      <c r="N6" s="43"/>
    </row>
    <row r="7" spans="1:14">
      <c r="A7" s="41"/>
      <c r="B7" s="42"/>
      <c r="C7" s="42"/>
      <c r="D7" s="42"/>
      <c r="E7" s="42"/>
      <c r="F7" s="42"/>
      <c r="G7" s="42"/>
      <c r="H7" s="42"/>
      <c r="I7" s="42"/>
      <c r="J7" s="42"/>
      <c r="K7" s="42"/>
      <c r="L7" s="42"/>
      <c r="M7" s="42"/>
      <c r="N7" s="43"/>
    </row>
    <row r="8" spans="1:14">
      <c r="A8" s="41"/>
      <c r="B8" s="42"/>
      <c r="C8" s="42"/>
      <c r="D8" s="42"/>
      <c r="E8" s="42"/>
      <c r="F8" s="42"/>
      <c r="G8" s="42"/>
      <c r="H8" s="42"/>
      <c r="I8" s="42"/>
      <c r="J8" s="42"/>
      <c r="K8" s="42"/>
      <c r="L8" s="42"/>
      <c r="M8" s="42"/>
      <c r="N8" s="43"/>
    </row>
    <row r="9" spans="1:14">
      <c r="A9" s="134"/>
      <c r="B9" s="117"/>
      <c r="C9" s="117"/>
      <c r="D9" s="117"/>
      <c r="E9" s="117"/>
      <c r="F9" s="42"/>
      <c r="G9" s="42"/>
      <c r="H9" s="42"/>
      <c r="I9" s="42"/>
      <c r="J9" s="42"/>
      <c r="K9" s="42"/>
      <c r="L9" s="42"/>
      <c r="M9" s="42"/>
      <c r="N9" s="43"/>
    </row>
    <row r="10" spans="1:14">
      <c r="A10" s="134"/>
      <c r="B10" s="117"/>
      <c r="C10" s="117"/>
      <c r="D10" s="117"/>
      <c r="E10" s="117"/>
      <c r="F10" s="42"/>
      <c r="G10" s="42"/>
      <c r="H10" s="42"/>
      <c r="I10" s="42"/>
      <c r="J10" s="42"/>
      <c r="K10" s="42"/>
      <c r="L10" s="42"/>
      <c r="M10" s="42"/>
      <c r="N10" s="43"/>
    </row>
    <row r="11" spans="1:14">
      <c r="A11" s="134"/>
      <c r="B11" s="117"/>
      <c r="C11" s="117"/>
      <c r="D11" s="117" t="s">
        <v>86</v>
      </c>
      <c r="E11" s="117"/>
      <c r="F11" s="42"/>
      <c r="G11" s="42"/>
      <c r="H11" s="42"/>
      <c r="I11" s="42"/>
      <c r="J11" s="42"/>
      <c r="K11" s="42"/>
      <c r="L11" s="42"/>
      <c r="M11" s="42"/>
      <c r="N11" s="43"/>
    </row>
    <row r="12" spans="1:14">
      <c r="A12" s="134"/>
      <c r="B12" s="117">
        <v>2</v>
      </c>
      <c r="C12" s="117"/>
      <c r="D12" s="117"/>
      <c r="E12" s="117"/>
      <c r="F12" s="42"/>
      <c r="G12" s="42" t="s">
        <v>85</v>
      </c>
      <c r="H12" s="42"/>
      <c r="I12" s="42"/>
      <c r="J12" s="42"/>
      <c r="K12" s="42"/>
      <c r="L12" s="42"/>
      <c r="M12" s="42"/>
      <c r="N12" s="43"/>
    </row>
    <row r="13" spans="1:14">
      <c r="A13" s="134"/>
      <c r="B13" s="117"/>
      <c r="C13" s="117" t="s">
        <v>87</v>
      </c>
      <c r="D13" s="117"/>
      <c r="E13" s="117" t="s">
        <v>86</v>
      </c>
      <c r="F13" s="42"/>
      <c r="G13" s="92">
        <f t="array" ref="G13">MAX(($A$9:$E$17&lt;&gt;"")*ROW(9:17))</f>
        <v>17</v>
      </c>
      <c r="H13" s="42"/>
      <c r="I13" s="42"/>
      <c r="J13" s="42"/>
      <c r="K13" s="42"/>
      <c r="L13" s="42"/>
      <c r="M13" s="42"/>
      <c r="N13" s="43"/>
    </row>
    <row r="14" spans="1:14">
      <c r="A14" s="134" t="s">
        <v>86</v>
      </c>
      <c r="B14" s="117"/>
      <c r="C14" s="117"/>
      <c r="D14" s="117"/>
      <c r="E14" s="117"/>
      <c r="F14" s="42"/>
      <c r="G14" s="42"/>
      <c r="H14" s="42"/>
      <c r="I14" s="42"/>
      <c r="J14" s="42"/>
      <c r="K14" s="42"/>
      <c r="L14" s="42"/>
      <c r="M14" s="42"/>
      <c r="N14" s="43"/>
    </row>
    <row r="15" spans="1:14">
      <c r="A15" s="134"/>
      <c r="B15" s="117"/>
      <c r="C15" s="117">
        <v>3</v>
      </c>
      <c r="D15" s="117">
        <v>4</v>
      </c>
      <c r="E15" s="117"/>
      <c r="F15" s="42"/>
      <c r="G15" s="42"/>
      <c r="H15" s="42"/>
      <c r="I15" s="42"/>
      <c r="J15" s="42"/>
      <c r="K15" s="42"/>
      <c r="L15" s="42"/>
      <c r="M15" s="42"/>
      <c r="N15" s="43"/>
    </row>
    <row r="16" spans="1:14">
      <c r="A16" s="134"/>
      <c r="B16" s="117"/>
      <c r="C16" s="117">
        <v>22</v>
      </c>
      <c r="D16" s="117"/>
      <c r="E16" s="117"/>
      <c r="F16" s="42"/>
      <c r="G16" s="42"/>
      <c r="H16" s="42"/>
      <c r="I16" s="42"/>
      <c r="J16" s="42"/>
      <c r="K16" s="42"/>
      <c r="L16" s="42"/>
      <c r="M16" s="42"/>
      <c r="N16" s="43"/>
    </row>
    <row r="17" spans="1:14">
      <c r="A17" s="134"/>
      <c r="B17" s="117">
        <v>232323</v>
      </c>
      <c r="C17" s="117"/>
      <c r="D17" s="117"/>
      <c r="E17" s="117"/>
      <c r="F17" s="42"/>
      <c r="G17" s="42"/>
      <c r="H17" s="42"/>
      <c r="I17" s="42"/>
      <c r="J17" s="42"/>
      <c r="K17" s="42"/>
      <c r="L17" s="42"/>
      <c r="M17" s="42"/>
      <c r="N17" s="43"/>
    </row>
    <row r="18" spans="1:14">
      <c r="A18" s="34" t="b">
        <f t="array" ref="A18:E26">A9:E17&lt;&gt;""</f>
        <v>0</v>
      </c>
      <c r="B18" s="32" t="b">
        <v>0</v>
      </c>
      <c r="C18" s="32" t="b">
        <v>0</v>
      </c>
      <c r="D18" s="32" t="b">
        <v>0</v>
      </c>
      <c r="E18" s="32" t="b">
        <v>0</v>
      </c>
      <c r="F18" s="42"/>
      <c r="G18" s="42"/>
      <c r="H18" s="42"/>
      <c r="I18" s="42"/>
      <c r="J18" s="42"/>
      <c r="K18" s="42"/>
      <c r="L18" s="42"/>
      <c r="M18" s="42"/>
      <c r="N18" s="43"/>
    </row>
    <row r="19" spans="1:14">
      <c r="A19" s="34" t="b">
        <v>0</v>
      </c>
      <c r="B19" s="32" t="b">
        <v>0</v>
      </c>
      <c r="C19" s="32" t="b">
        <v>0</v>
      </c>
      <c r="D19" s="32" t="b">
        <v>0</v>
      </c>
      <c r="E19" s="32" t="b">
        <v>0</v>
      </c>
      <c r="F19" s="42"/>
      <c r="G19" s="42"/>
      <c r="H19" s="42"/>
      <c r="I19" s="42"/>
      <c r="J19" s="42"/>
      <c r="K19" s="42"/>
      <c r="L19" s="42"/>
      <c r="M19" s="42"/>
      <c r="N19" s="43"/>
    </row>
    <row r="20" spans="1:14">
      <c r="A20" s="34" t="b">
        <v>0</v>
      </c>
      <c r="B20" s="32" t="b">
        <v>0</v>
      </c>
      <c r="C20" s="32" t="b">
        <v>0</v>
      </c>
      <c r="D20" s="32" t="b">
        <v>1</v>
      </c>
      <c r="E20" s="32" t="b">
        <v>0</v>
      </c>
      <c r="F20" s="42"/>
      <c r="G20" s="42"/>
      <c r="H20" s="42"/>
      <c r="I20" s="42"/>
      <c r="J20" s="42"/>
      <c r="K20" s="42"/>
      <c r="L20" s="42"/>
      <c r="M20" s="42"/>
      <c r="N20" s="43"/>
    </row>
    <row r="21" spans="1:14">
      <c r="A21" s="34" t="b">
        <v>0</v>
      </c>
      <c r="B21" s="32" t="b">
        <v>1</v>
      </c>
      <c r="C21" s="32" t="b">
        <v>0</v>
      </c>
      <c r="D21" s="32" t="b">
        <v>0</v>
      </c>
      <c r="E21" s="32" t="b">
        <v>0</v>
      </c>
      <c r="F21" s="42"/>
      <c r="G21" s="135" t="s">
        <v>89</v>
      </c>
      <c r="H21" s="42"/>
      <c r="I21" s="42"/>
      <c r="J21" s="42"/>
      <c r="K21" s="42"/>
      <c r="L21" s="42"/>
      <c r="M21" s="42"/>
      <c r="N21" s="43"/>
    </row>
    <row r="22" spans="1:14">
      <c r="A22" s="34" t="b">
        <v>0</v>
      </c>
      <c r="B22" s="32" t="b">
        <v>0</v>
      </c>
      <c r="C22" s="32" t="b">
        <v>1</v>
      </c>
      <c r="D22" s="32" t="b">
        <v>0</v>
      </c>
      <c r="E22" s="32" t="b">
        <v>1</v>
      </c>
      <c r="F22" s="42"/>
      <c r="G22" s="92">
        <f t="array" ref="G22">MAX(({FALSE,FALSE,FALSE,FALSE,FALSE;FALSE,FALSE,FALSE,FALSE,FALSE;FALSE,FALSE,FALSE,TRUE,FALSE;FALSE,TRUE,FALSE,FALSE,FALSE;FALSE,FALSE,TRUE,FALSE,TRUE;TRUE,FALSE,FALSE,FALSE,FALSE;FALSE,FALSE,TRUE,TRUE,FALSE;FALSE,FALSE,TRUE,FALSE,FALSE;FALSE,TRUE,FALSE,FALSE,FALSE})*ROW(9:17))</f>
        <v>17</v>
      </c>
      <c r="H22" s="42"/>
      <c r="I22" s="42"/>
      <c r="J22" s="42"/>
      <c r="K22" s="42"/>
      <c r="L22" s="42"/>
      <c r="M22" s="42"/>
      <c r="N22" s="43"/>
    </row>
    <row r="23" spans="1:14">
      <c r="A23" s="34" t="b">
        <v>1</v>
      </c>
      <c r="B23" s="32" t="b">
        <v>0</v>
      </c>
      <c r="C23" s="32" t="b">
        <v>0</v>
      </c>
      <c r="D23" s="32" t="b">
        <v>0</v>
      </c>
      <c r="E23" s="32" t="b">
        <v>0</v>
      </c>
      <c r="F23" s="42"/>
      <c r="G23" s="42"/>
      <c r="H23" s="42"/>
      <c r="I23" s="42"/>
      <c r="J23" s="42"/>
      <c r="K23" s="42"/>
      <c r="L23" s="42"/>
      <c r="M23" s="42"/>
      <c r="N23" s="43"/>
    </row>
    <row r="24" spans="1:14">
      <c r="A24" s="34" t="b">
        <v>0</v>
      </c>
      <c r="B24" s="32" t="b">
        <v>0</v>
      </c>
      <c r="C24" s="32" t="b">
        <v>1</v>
      </c>
      <c r="D24" s="32" t="b">
        <v>1</v>
      </c>
      <c r="E24" s="32" t="b">
        <v>0</v>
      </c>
      <c r="F24" s="42"/>
      <c r="G24" s="42"/>
      <c r="H24" s="42"/>
      <c r="I24" s="42"/>
      <c r="J24" s="42"/>
      <c r="K24" s="42"/>
      <c r="L24" s="42"/>
      <c r="M24" s="42"/>
      <c r="N24" s="43"/>
    </row>
    <row r="25" spans="1:14">
      <c r="A25" s="34" t="b">
        <v>0</v>
      </c>
      <c r="B25" s="32" t="b">
        <v>0</v>
      </c>
      <c r="C25" s="32" t="b">
        <v>1</v>
      </c>
      <c r="D25" s="32" t="b">
        <v>0</v>
      </c>
      <c r="E25" s="32" t="b">
        <v>0</v>
      </c>
      <c r="F25" s="42"/>
      <c r="G25" s="42"/>
      <c r="H25" s="42"/>
      <c r="I25" s="42"/>
      <c r="J25" s="42"/>
      <c r="K25" s="42"/>
      <c r="L25" s="42"/>
      <c r="M25" s="42"/>
      <c r="N25" s="43"/>
    </row>
    <row r="26" spans="1:14">
      <c r="A26" s="34" t="b">
        <v>0</v>
      </c>
      <c r="B26" s="32" t="b">
        <v>1</v>
      </c>
      <c r="C26" s="32" t="b">
        <v>0</v>
      </c>
      <c r="D26" s="32" t="b">
        <v>0</v>
      </c>
      <c r="E26" s="32" t="b">
        <v>0</v>
      </c>
      <c r="F26" s="42"/>
      <c r="G26" s="42"/>
      <c r="H26" s="42"/>
      <c r="I26" s="42"/>
      <c r="J26" s="42"/>
      <c r="K26" s="42"/>
      <c r="L26" s="42"/>
      <c r="M26" s="42"/>
      <c r="N26" s="43"/>
    </row>
    <row r="27" spans="1:14">
      <c r="A27" s="66">
        <f t="array" ref="A27:E35">(A9:E17&lt;&gt;"")*ROW(9:17)</f>
        <v>0</v>
      </c>
      <c r="B27" s="67">
        <v>0</v>
      </c>
      <c r="C27" s="67">
        <v>0</v>
      </c>
      <c r="D27" s="67">
        <v>0</v>
      </c>
      <c r="E27" s="67">
        <v>0</v>
      </c>
      <c r="F27" s="42"/>
      <c r="G27" s="42"/>
      <c r="H27" s="42"/>
      <c r="I27" s="42"/>
      <c r="J27" s="42"/>
      <c r="K27" s="42"/>
      <c r="L27" s="42"/>
      <c r="M27" s="42"/>
      <c r="N27" s="43"/>
    </row>
    <row r="28" spans="1:14">
      <c r="A28" s="66">
        <v>0</v>
      </c>
      <c r="B28" s="67">
        <v>0</v>
      </c>
      <c r="C28" s="67">
        <v>0</v>
      </c>
      <c r="D28" s="67">
        <v>0</v>
      </c>
      <c r="E28" s="67">
        <v>0</v>
      </c>
      <c r="F28" s="42"/>
      <c r="G28" s="42"/>
      <c r="H28" s="42"/>
      <c r="I28" s="42"/>
      <c r="J28" s="42"/>
      <c r="K28" s="42"/>
      <c r="L28" s="42"/>
      <c r="M28" s="42"/>
      <c r="N28" s="43"/>
    </row>
    <row r="29" spans="1:14">
      <c r="A29" s="66">
        <v>0</v>
      </c>
      <c r="B29" s="67">
        <v>0</v>
      </c>
      <c r="C29" s="67">
        <v>0</v>
      </c>
      <c r="D29" s="67">
        <v>11</v>
      </c>
      <c r="E29" s="67">
        <v>0</v>
      </c>
      <c r="F29" s="42"/>
      <c r="G29" s="42"/>
      <c r="H29" s="42"/>
      <c r="I29" s="42"/>
      <c r="J29" s="42"/>
      <c r="K29" s="42"/>
      <c r="L29" s="42"/>
      <c r="M29" s="42"/>
      <c r="N29" s="43"/>
    </row>
    <row r="30" spans="1:14">
      <c r="A30" s="66">
        <v>0</v>
      </c>
      <c r="B30" s="67">
        <v>12</v>
      </c>
      <c r="C30" s="67">
        <v>0</v>
      </c>
      <c r="D30" s="67">
        <v>0</v>
      </c>
      <c r="E30" s="67">
        <v>0</v>
      </c>
      <c r="F30" s="42"/>
      <c r="G30" s="42"/>
      <c r="H30" s="42"/>
      <c r="I30" s="42"/>
      <c r="J30" s="42"/>
      <c r="K30" s="42"/>
      <c r="L30" s="42"/>
      <c r="M30" s="42"/>
      <c r="N30" s="43"/>
    </row>
    <row r="31" spans="1:14">
      <c r="A31" s="66">
        <v>0</v>
      </c>
      <c r="B31" s="67">
        <v>0</v>
      </c>
      <c r="C31" s="67">
        <v>13</v>
      </c>
      <c r="D31" s="67">
        <v>0</v>
      </c>
      <c r="E31" s="67">
        <v>13</v>
      </c>
      <c r="F31" s="42"/>
      <c r="G31" s="42" t="s">
        <v>88</v>
      </c>
      <c r="H31" s="42"/>
      <c r="I31" s="42"/>
      <c r="J31" s="42"/>
      <c r="K31" s="42"/>
      <c r="L31" s="42"/>
      <c r="M31" s="42"/>
      <c r="N31" s="43"/>
    </row>
    <row r="32" spans="1:14">
      <c r="A32" s="66">
        <v>14</v>
      </c>
      <c r="B32" s="67">
        <v>0</v>
      </c>
      <c r="C32" s="67">
        <v>0</v>
      </c>
      <c r="D32" s="67">
        <v>0</v>
      </c>
      <c r="E32" s="67">
        <v>0</v>
      </c>
      <c r="F32" s="42"/>
      <c r="G32" s="92">
        <f t="array" ref="G32">MAX({0,0,0,0,0;0,0,0,0,0;0,0,0,11,0;0,12,0,0,0;0,0,13,0,13;14,0,0,0,0;0,0,15,15,0;0,0,16,0,0;0,17,0,0,0})</f>
        <v>17</v>
      </c>
      <c r="H32" s="42"/>
      <c r="I32" s="42"/>
      <c r="J32" s="42"/>
      <c r="K32" s="42"/>
      <c r="L32" s="42"/>
      <c r="M32" s="42"/>
      <c r="N32" s="43"/>
    </row>
    <row r="33" spans="1:14">
      <c r="A33" s="66">
        <v>0</v>
      </c>
      <c r="B33" s="67">
        <v>0</v>
      </c>
      <c r="C33" s="67">
        <v>15</v>
      </c>
      <c r="D33" s="67">
        <v>15</v>
      </c>
      <c r="E33" s="67">
        <v>0</v>
      </c>
      <c r="F33" s="42"/>
      <c r="G33" s="42"/>
      <c r="H33" s="42"/>
      <c r="I33" s="42"/>
      <c r="J33" s="42"/>
      <c r="K33" s="42"/>
      <c r="L33" s="42"/>
      <c r="M33" s="42"/>
      <c r="N33" s="43"/>
    </row>
    <row r="34" spans="1:14">
      <c r="A34" s="66">
        <v>0</v>
      </c>
      <c r="B34" s="67">
        <v>0</v>
      </c>
      <c r="C34" s="67">
        <v>16</v>
      </c>
      <c r="D34" s="67">
        <v>0</v>
      </c>
      <c r="E34" s="67">
        <v>0</v>
      </c>
      <c r="F34" s="42"/>
      <c r="G34" s="42"/>
      <c r="H34" s="42"/>
      <c r="I34" s="42"/>
      <c r="J34" s="42"/>
      <c r="K34" s="42"/>
      <c r="L34" s="42"/>
      <c r="M34" s="42"/>
      <c r="N34" s="43"/>
    </row>
    <row r="35" spans="1:14">
      <c r="A35" s="66">
        <v>0</v>
      </c>
      <c r="B35" s="67">
        <v>17</v>
      </c>
      <c r="C35" s="67">
        <v>0</v>
      </c>
      <c r="D35" s="67">
        <v>0</v>
      </c>
      <c r="E35" s="67">
        <v>0</v>
      </c>
      <c r="F35" s="42"/>
      <c r="G35" s="42"/>
      <c r="H35" s="42"/>
      <c r="I35" s="42"/>
      <c r="J35" s="42"/>
      <c r="K35" s="42"/>
      <c r="L35" s="42"/>
      <c r="M35" s="42"/>
      <c r="N35" s="43"/>
    </row>
    <row r="36" spans="1:14">
      <c r="A36" s="41"/>
      <c r="B36" s="42"/>
      <c r="C36" s="42"/>
      <c r="D36" s="42"/>
      <c r="E36" s="42"/>
      <c r="F36" s="42"/>
      <c r="G36" s="42"/>
      <c r="H36" s="42"/>
      <c r="I36" s="42"/>
      <c r="J36" s="42"/>
      <c r="K36" s="42"/>
      <c r="L36" s="42"/>
      <c r="M36" s="42"/>
      <c r="N36" s="43"/>
    </row>
    <row r="37" spans="1:14">
      <c r="A37" s="41"/>
      <c r="B37" s="42"/>
      <c r="C37" s="42"/>
      <c r="D37" s="42"/>
      <c r="E37" s="42"/>
      <c r="F37" s="42"/>
      <c r="G37" s="42"/>
      <c r="H37" s="42"/>
      <c r="I37" s="42"/>
      <c r="J37" s="42"/>
      <c r="K37" s="42"/>
      <c r="L37" s="42"/>
      <c r="M37" s="42"/>
      <c r="N37" s="43"/>
    </row>
    <row r="38" spans="1:14">
      <c r="A38" s="41"/>
      <c r="B38" s="42"/>
      <c r="C38" s="42"/>
      <c r="D38" s="42"/>
      <c r="E38" s="42"/>
      <c r="F38" s="42"/>
      <c r="G38" s="42"/>
      <c r="H38" s="42"/>
      <c r="I38" s="42"/>
      <c r="J38" s="42"/>
      <c r="K38" s="42"/>
      <c r="L38" s="42"/>
      <c r="M38" s="42"/>
      <c r="N38" s="43"/>
    </row>
    <row r="39" spans="1:14">
      <c r="A39" s="41"/>
      <c r="B39" s="42"/>
      <c r="C39" s="42"/>
      <c r="D39" s="42"/>
      <c r="E39" s="42"/>
      <c r="F39" s="42"/>
      <c r="G39" s="42"/>
      <c r="H39" s="42"/>
      <c r="I39" s="42"/>
      <c r="J39" s="42"/>
      <c r="K39" s="42"/>
      <c r="L39" s="42"/>
      <c r="M39" s="42"/>
      <c r="N39" s="43"/>
    </row>
    <row r="40" spans="1:14">
      <c r="A40" s="41"/>
      <c r="B40" s="42"/>
      <c r="C40" s="42"/>
      <c r="D40" s="42"/>
      <c r="E40" s="42"/>
      <c r="F40" s="42"/>
      <c r="G40" s="42"/>
      <c r="H40" s="42"/>
      <c r="I40" s="42"/>
      <c r="J40" s="42"/>
      <c r="K40" s="42"/>
      <c r="L40" s="42"/>
      <c r="M40" s="42"/>
      <c r="N40" s="43"/>
    </row>
    <row r="41" spans="1:14">
      <c r="A41" s="41"/>
      <c r="B41" s="42"/>
      <c r="C41" s="42"/>
      <c r="D41" s="42"/>
      <c r="E41" s="42"/>
      <c r="F41" s="42"/>
      <c r="G41" s="42"/>
      <c r="H41" s="42"/>
      <c r="I41" s="42"/>
      <c r="J41" s="42"/>
      <c r="K41" s="42"/>
      <c r="L41" s="42"/>
      <c r="M41" s="42"/>
      <c r="N41" s="43"/>
    </row>
    <row r="42" spans="1:14">
      <c r="A42" s="41"/>
      <c r="B42" s="42"/>
      <c r="C42" s="42"/>
      <c r="D42" s="42"/>
      <c r="E42" s="42"/>
      <c r="F42" s="42"/>
      <c r="G42" s="42"/>
      <c r="H42" s="42"/>
      <c r="I42" s="42"/>
      <c r="J42" s="42"/>
      <c r="K42" s="42"/>
      <c r="L42" s="42"/>
      <c r="M42" s="42"/>
      <c r="N42" s="43"/>
    </row>
    <row r="43" spans="1:14">
      <c r="A43" s="41"/>
      <c r="B43" s="42"/>
      <c r="C43" s="42"/>
      <c r="D43" s="42"/>
      <c r="E43" s="42"/>
      <c r="F43" s="42"/>
      <c r="G43" s="42"/>
      <c r="H43" s="42"/>
      <c r="I43" s="42"/>
      <c r="J43" s="42"/>
      <c r="K43" s="42"/>
      <c r="L43" s="42"/>
      <c r="M43" s="42"/>
      <c r="N43" s="43"/>
    </row>
    <row r="44" spans="1:14">
      <c r="A44" s="41"/>
      <c r="B44" s="42"/>
      <c r="C44" s="42"/>
      <c r="D44" s="42"/>
      <c r="E44" s="42"/>
      <c r="F44" s="42"/>
      <c r="G44" s="42"/>
      <c r="H44" s="42"/>
      <c r="I44" s="42"/>
      <c r="J44" s="42"/>
      <c r="K44" s="42"/>
      <c r="L44" s="42"/>
      <c r="M44" s="42"/>
      <c r="N44" s="43"/>
    </row>
    <row r="45" spans="1:14">
      <c r="A45" s="41"/>
      <c r="B45" s="42"/>
      <c r="C45" s="42"/>
      <c r="D45" s="42"/>
      <c r="E45" s="42"/>
      <c r="F45" s="42"/>
      <c r="G45" s="42"/>
      <c r="H45" s="42"/>
      <c r="I45" s="42"/>
      <c r="J45" s="42"/>
      <c r="K45" s="42"/>
      <c r="L45" s="42"/>
      <c r="M45" s="42"/>
      <c r="N45" s="43"/>
    </row>
    <row r="46" spans="1:14" ht="13.5" thickBot="1">
      <c r="A46" s="68"/>
      <c r="B46" s="69"/>
      <c r="C46" s="69"/>
      <c r="D46" s="69"/>
      <c r="E46" s="69"/>
      <c r="F46" s="69"/>
      <c r="G46" s="69"/>
      <c r="H46" s="69"/>
      <c r="I46" s="69"/>
      <c r="J46" s="69"/>
      <c r="K46" s="69"/>
      <c r="L46" s="69"/>
      <c r="M46" s="69"/>
      <c r="N46" s="84"/>
    </row>
  </sheetData>
  <phoneticPr fontId="2" type="noConversion"/>
  <pageMargins left="0.78740157499999996" right="0.78740157499999996" top="0.984251969" bottom="0.984251969" header="0.4921259845" footer="0.4921259845"/>
  <pageSetup paperSize="9" orientation="portrait" horizontalDpi="4294967293" verticalDpi="0" r:id="rId1"/>
  <headerFooter alignWithMargins="0"/>
  <drawing r:id="rId2"/>
</worksheet>
</file>

<file path=xl/worksheets/sheet2.xml><?xml version="1.0" encoding="utf-8"?>
<worksheet xmlns="http://schemas.openxmlformats.org/spreadsheetml/2006/main" xmlns:r="http://schemas.openxmlformats.org/officeDocument/2006/relationships">
  <sheetPr codeName="Tabelle2"/>
  <dimension ref="B2:J82"/>
  <sheetViews>
    <sheetView topLeftCell="A37" workbookViewId="0">
      <selection activeCell="H41" sqref="H41:J41"/>
    </sheetView>
  </sheetViews>
  <sheetFormatPr baseColWidth="10" defaultRowHeight="12.75"/>
  <cols>
    <col min="7" max="7" width="11.85546875" bestFit="1" customWidth="1"/>
  </cols>
  <sheetData>
    <row r="2" spans="2:9" ht="18">
      <c r="B2" s="57" t="s">
        <v>9</v>
      </c>
    </row>
    <row r="3" spans="2:9" ht="13.5" thickBot="1"/>
    <row r="4" spans="2:9">
      <c r="G4" s="4"/>
      <c r="H4" s="5"/>
      <c r="I4" s="6"/>
    </row>
    <row r="5" spans="2:9" ht="15.75">
      <c r="G5" s="58" t="s">
        <v>10</v>
      </c>
      <c r="H5" s="8"/>
      <c r="I5" s="9"/>
    </row>
    <row r="6" spans="2:9">
      <c r="G6" s="59" t="s">
        <v>11</v>
      </c>
      <c r="H6" s="8"/>
      <c r="I6" s="9"/>
    </row>
    <row r="7" spans="2:9">
      <c r="G7" s="59" t="s">
        <v>12</v>
      </c>
      <c r="H7" s="8"/>
      <c r="I7" s="9"/>
    </row>
    <row r="8" spans="2:9">
      <c r="G8" s="59" t="s">
        <v>13</v>
      </c>
      <c r="H8" s="8"/>
      <c r="I8" s="9"/>
    </row>
    <row r="9" spans="2:9">
      <c r="G9" s="7"/>
      <c r="H9" s="8"/>
      <c r="I9" s="9"/>
    </row>
    <row r="10" spans="2:9">
      <c r="G10" s="7"/>
      <c r="H10" s="8"/>
      <c r="I10" s="9"/>
    </row>
    <row r="11" spans="2:9">
      <c r="G11" s="7"/>
      <c r="H11" s="8"/>
      <c r="I11" s="9"/>
    </row>
    <row r="12" spans="2:9">
      <c r="G12" s="60" t="s">
        <v>14</v>
      </c>
      <c r="H12" s="61"/>
      <c r="I12" s="62"/>
    </row>
    <row r="13" spans="2:9">
      <c r="G13" s="63"/>
      <c r="H13" s="64"/>
      <c r="I13" s="65"/>
    </row>
    <row r="14" spans="2:9">
      <c r="G14" s="63">
        <f t="array" ref="G14:I14">{2,3,4}</f>
        <v>2</v>
      </c>
      <c r="H14" s="64">
        <v>3</v>
      </c>
      <c r="I14" s="65">
        <v>4</v>
      </c>
    </row>
    <row r="15" spans="2:9">
      <c r="G15" s="7"/>
      <c r="H15" s="8"/>
      <c r="I15" s="9"/>
    </row>
    <row r="16" spans="2:9">
      <c r="G16" s="7"/>
      <c r="H16" s="8"/>
      <c r="I16" s="9"/>
    </row>
    <row r="17" spans="7:9">
      <c r="G17" s="66" t="s">
        <v>15</v>
      </c>
      <c r="H17" s="67"/>
      <c r="I17" s="9"/>
    </row>
    <row r="18" spans="7:9">
      <c r="G18" s="66"/>
      <c r="H18" s="67"/>
      <c r="I18" s="9"/>
    </row>
    <row r="19" spans="7:9">
      <c r="G19" s="66">
        <f t="array" ref="G19:G21">{3;5;7}</f>
        <v>3</v>
      </c>
      <c r="H19" s="67"/>
      <c r="I19" s="9"/>
    </row>
    <row r="20" spans="7:9">
      <c r="G20" s="66">
        <v>5</v>
      </c>
      <c r="H20" s="67"/>
      <c r="I20" s="9"/>
    </row>
    <row r="21" spans="7:9">
      <c r="G21" s="66">
        <v>7</v>
      </c>
      <c r="H21" s="67"/>
      <c r="I21" s="9"/>
    </row>
    <row r="22" spans="7:9">
      <c r="G22" s="7"/>
      <c r="H22" s="8"/>
      <c r="I22" s="9"/>
    </row>
    <row r="23" spans="7:9">
      <c r="G23" s="7"/>
      <c r="H23" s="8"/>
      <c r="I23" s="9"/>
    </row>
    <row r="24" spans="7:9">
      <c r="G24" s="41" t="s">
        <v>16</v>
      </c>
      <c r="H24" s="42"/>
      <c r="I24" s="9"/>
    </row>
    <row r="25" spans="7:9">
      <c r="G25" s="41"/>
      <c r="H25" s="42"/>
      <c r="I25" s="9"/>
    </row>
    <row r="26" spans="7:9">
      <c r="G26" s="41">
        <f t="array" ref="G26:H27">{2,1;3,4}</f>
        <v>2</v>
      </c>
      <c r="H26" s="42">
        <v>1</v>
      </c>
      <c r="I26" s="9"/>
    </row>
    <row r="27" spans="7:9" ht="13.5" thickBot="1">
      <c r="G27" s="68">
        <v>3</v>
      </c>
      <c r="H27" s="69">
        <v>4</v>
      </c>
      <c r="I27" s="12"/>
    </row>
    <row r="31" spans="7:9">
      <c r="G31" s="70" t="s">
        <v>17</v>
      </c>
      <c r="H31" s="70"/>
      <c r="I31" s="70"/>
    </row>
    <row r="33" spans="7:10">
      <c r="G33" s="71">
        <f t="array" ref="G33:G35">{2;3;4}</f>
        <v>2</v>
      </c>
      <c r="H33" s="71">
        <f t="array" ref="H33:H35">{2;3;4}</f>
        <v>2</v>
      </c>
      <c r="I33" s="72">
        <f t="array" ref="I33:I35">{2;3;4}*{2;3;4}</f>
        <v>4</v>
      </c>
    </row>
    <row r="34" spans="7:10">
      <c r="G34" s="71">
        <v>3</v>
      </c>
      <c r="H34" s="71">
        <v>3</v>
      </c>
      <c r="I34" s="72">
        <v>9</v>
      </c>
    </row>
    <row r="35" spans="7:10">
      <c r="G35" s="71">
        <v>4</v>
      </c>
      <c r="H35" s="71">
        <v>4</v>
      </c>
      <c r="I35" s="72">
        <v>16</v>
      </c>
    </row>
    <row r="39" spans="7:10">
      <c r="G39" s="73" t="s">
        <v>18</v>
      </c>
      <c r="H39" s="73"/>
      <c r="I39" s="73"/>
      <c r="J39" s="73"/>
    </row>
    <row r="40" spans="7:10" ht="13.5" thickBot="1"/>
    <row r="41" spans="7:10" ht="13.5" thickBot="1">
      <c r="H41" s="74">
        <f t="array" ref="H41:J41">{2,3,4}</f>
        <v>2</v>
      </c>
      <c r="I41" s="75">
        <v>3</v>
      </c>
      <c r="J41" s="76">
        <v>4</v>
      </c>
    </row>
    <row r="42" spans="7:10">
      <c r="G42" s="77">
        <f t="array" ref="G42:G44">{2;3;4}</f>
        <v>2</v>
      </c>
      <c r="H42" s="78">
        <f t="array" ref="H42:J44">{2;3;4}*{2,3,4}</f>
        <v>4</v>
      </c>
      <c r="I42" s="78">
        <v>6</v>
      </c>
      <c r="J42" s="78">
        <v>8</v>
      </c>
    </row>
    <row r="43" spans="7:10">
      <c r="G43" s="79">
        <v>3</v>
      </c>
      <c r="H43" s="78">
        <v>6</v>
      </c>
      <c r="I43" s="78">
        <v>9</v>
      </c>
      <c r="J43" s="78">
        <v>12</v>
      </c>
    </row>
    <row r="44" spans="7:10" ht="13.5" thickBot="1">
      <c r="G44" s="80">
        <v>4</v>
      </c>
      <c r="H44" s="78">
        <v>8</v>
      </c>
      <c r="I44" s="78">
        <v>12</v>
      </c>
      <c r="J44" s="78">
        <v>16</v>
      </c>
    </row>
    <row r="47" spans="7:10" ht="13.5" thickBot="1"/>
    <row r="48" spans="7:10" ht="13.5" thickBot="1">
      <c r="H48" s="1" t="s">
        <v>19</v>
      </c>
      <c r="I48" s="2"/>
      <c r="J48" s="3"/>
    </row>
    <row r="49" spans="8:10">
      <c r="H49" s="7"/>
      <c r="I49" s="8"/>
      <c r="J49" s="9"/>
    </row>
    <row r="50" spans="8:10">
      <c r="H50" s="7">
        <f t="array" ref="H50:J52">Gelb*Grün</f>
        <v>8</v>
      </c>
      <c r="I50" s="8">
        <v>12</v>
      </c>
      <c r="J50" s="9">
        <v>16</v>
      </c>
    </row>
    <row r="51" spans="8:10">
      <c r="H51" s="7">
        <v>18</v>
      </c>
      <c r="I51" s="8">
        <v>27</v>
      </c>
      <c r="J51" s="9">
        <v>36</v>
      </c>
    </row>
    <row r="52" spans="8:10" ht="13.5" thickBot="1">
      <c r="H52" s="10">
        <v>32</v>
      </c>
      <c r="I52" s="11">
        <v>48</v>
      </c>
      <c r="J52" s="12">
        <v>64</v>
      </c>
    </row>
    <row r="53" spans="8:10" ht="13.5" thickBot="1"/>
    <row r="54" spans="8:10" ht="13.5" thickBot="1">
      <c r="H54" s="1" t="s">
        <v>20</v>
      </c>
      <c r="I54" s="2"/>
      <c r="J54" s="3"/>
    </row>
    <row r="55" spans="8:10">
      <c r="H55" s="7"/>
      <c r="I55" s="8"/>
      <c r="J55" s="9"/>
    </row>
    <row r="56" spans="8:10">
      <c r="H56" s="7">
        <f t="array" ref="H56:J58">Blau*Grün</f>
        <v>8</v>
      </c>
      <c r="I56" s="8">
        <v>18</v>
      </c>
      <c r="J56" s="9">
        <v>32</v>
      </c>
    </row>
    <row r="57" spans="8:10">
      <c r="H57" s="7">
        <v>12</v>
      </c>
      <c r="I57" s="8">
        <v>27</v>
      </c>
      <c r="J57" s="9">
        <v>48</v>
      </c>
    </row>
    <row r="58" spans="8:10" ht="13.5" thickBot="1">
      <c r="H58" s="10">
        <v>16</v>
      </c>
      <c r="I58" s="11">
        <v>36</v>
      </c>
      <c r="J58" s="12">
        <v>64</v>
      </c>
    </row>
    <row r="60" spans="8:10" ht="13.5" thickBot="1"/>
    <row r="61" spans="8:10" ht="13.5" thickBot="1">
      <c r="H61" s="1" t="s">
        <v>21</v>
      </c>
      <c r="I61" s="2"/>
      <c r="J61" s="3"/>
    </row>
    <row r="62" spans="8:10">
      <c r="H62" s="4"/>
      <c r="I62" s="5"/>
      <c r="J62" s="6"/>
    </row>
    <row r="63" spans="8:10">
      <c r="H63" s="7">
        <f t="array" ref="H63:J65">Grün*Grün</f>
        <v>16</v>
      </c>
      <c r="I63" s="8">
        <v>36</v>
      </c>
      <c r="J63" s="9">
        <v>64</v>
      </c>
    </row>
    <row r="64" spans="8:10">
      <c r="H64" s="7">
        <v>36</v>
      </c>
      <c r="I64" s="8">
        <v>81</v>
      </c>
      <c r="J64" s="9">
        <v>144</v>
      </c>
    </row>
    <row r="65" spans="7:10" ht="13.5" thickBot="1">
      <c r="H65" s="10">
        <v>64</v>
      </c>
      <c r="I65" s="11">
        <v>144</v>
      </c>
      <c r="J65" s="12">
        <v>256</v>
      </c>
    </row>
    <row r="68" spans="7:10" ht="13.5" thickBot="1"/>
    <row r="69" spans="7:10" ht="13.5" thickBot="1">
      <c r="G69" s="1" t="s">
        <v>22</v>
      </c>
      <c r="H69" s="2"/>
      <c r="I69" s="2"/>
      <c r="J69" s="3"/>
    </row>
    <row r="70" spans="7:10" ht="13.5" thickBot="1">
      <c r="G70" s="4"/>
      <c r="H70" s="5"/>
      <c r="I70" s="5"/>
      <c r="J70" s="6"/>
    </row>
    <row r="71" spans="7:10" ht="13.5" thickBot="1">
      <c r="G71" s="7"/>
      <c r="H71" s="74">
        <f t="array" ref="H71:J71">Blau</f>
        <v>2</v>
      </c>
      <c r="I71" s="75">
        <v>3</v>
      </c>
      <c r="J71" s="76">
        <v>4</v>
      </c>
    </row>
    <row r="72" spans="7:10">
      <c r="G72" s="34" t="b">
        <f t="array" ref="G72:G74">{TRUE;FALSE;TRUE}</f>
        <v>1</v>
      </c>
      <c r="H72" s="8">
        <f t="array" ref="H72:J74">Blau*Braun</f>
        <v>2</v>
      </c>
      <c r="I72" s="8">
        <v>3</v>
      </c>
      <c r="J72" s="9">
        <v>4</v>
      </c>
    </row>
    <row r="73" spans="7:10">
      <c r="G73" s="34" t="b">
        <v>0</v>
      </c>
      <c r="H73" s="8">
        <v>0</v>
      </c>
      <c r="I73" s="8">
        <v>0</v>
      </c>
      <c r="J73" s="9">
        <v>0</v>
      </c>
    </row>
    <row r="74" spans="7:10" ht="13.5" thickBot="1">
      <c r="G74" s="35" t="b">
        <v>1</v>
      </c>
      <c r="H74" s="11">
        <v>2</v>
      </c>
      <c r="I74" s="11">
        <v>3</v>
      </c>
      <c r="J74" s="12">
        <v>4</v>
      </c>
    </row>
    <row r="76" spans="7:10" ht="13.5" thickBot="1"/>
    <row r="77" spans="7:10" ht="13.5" thickBot="1">
      <c r="G77" s="1" t="s">
        <v>23</v>
      </c>
      <c r="H77" s="2"/>
      <c r="I77" s="2"/>
      <c r="J77" s="3"/>
    </row>
    <row r="78" spans="7:10">
      <c r="G78" s="4"/>
      <c r="H78" s="5"/>
      <c r="I78" s="5"/>
      <c r="J78" s="6"/>
    </row>
    <row r="79" spans="7:10">
      <c r="G79" s="7"/>
      <c r="H79" s="81" t="b">
        <f t="array" ref="H79:J79">{TRUE,TRUE,TRUE}</f>
        <v>1</v>
      </c>
      <c r="I79" s="81" t="b">
        <v>1</v>
      </c>
      <c r="J79" s="82" t="b">
        <v>1</v>
      </c>
    </row>
    <row r="80" spans="7:10">
      <c r="G80" s="34" t="b">
        <f t="array" ref="G80:G82">Braun</f>
        <v>1</v>
      </c>
      <c r="H80" s="8">
        <f t="array" ref="H80:J82">Braun*Magenta</f>
        <v>1</v>
      </c>
      <c r="I80" s="8">
        <v>1</v>
      </c>
      <c r="J80" s="9">
        <v>1</v>
      </c>
    </row>
    <row r="81" spans="7:10">
      <c r="G81" s="34" t="b">
        <v>0</v>
      </c>
      <c r="H81" s="8">
        <v>0</v>
      </c>
      <c r="I81" s="8">
        <v>0</v>
      </c>
      <c r="J81" s="9">
        <v>0</v>
      </c>
    </row>
    <row r="82" spans="7:10" ht="13.5" thickBot="1">
      <c r="G82" s="35" t="b">
        <v>1</v>
      </c>
      <c r="H82" s="11">
        <v>1</v>
      </c>
      <c r="I82" s="11">
        <v>1</v>
      </c>
      <c r="J82" s="12">
        <v>1</v>
      </c>
    </row>
  </sheetData>
  <phoneticPr fontId="2" type="noConversion"/>
  <pageMargins left="0.78740157499999996" right="0.78740157499999996" top="0.984251969" bottom="0.984251969" header="0.4921259845" footer="0.4921259845"/>
  <pageSetup paperSize="9" orientation="portrait" horizontalDpi="4294967293" verticalDpi="0" r:id="rId1"/>
  <headerFooter alignWithMargins="0"/>
  <drawing r:id="rId2"/>
</worksheet>
</file>

<file path=xl/worksheets/sheet3.xml><?xml version="1.0" encoding="utf-8"?>
<worksheet xmlns="http://schemas.openxmlformats.org/spreadsheetml/2006/main" xmlns:r="http://schemas.openxmlformats.org/officeDocument/2006/relationships">
  <sheetPr codeName="Tabelle3"/>
  <dimension ref="A1:IV23"/>
  <sheetViews>
    <sheetView workbookViewId="0">
      <selection activeCell="L32" sqref="L32"/>
    </sheetView>
  </sheetViews>
  <sheetFormatPr baseColWidth="10" defaultRowHeight="12.75"/>
  <sheetData>
    <row r="1" spans="1:256" ht="13.5" thickBot="1"/>
    <row r="2" spans="1:256" s="88" customFormat="1" ht="13.5" thickBot="1">
      <c r="A2"/>
      <c r="B2"/>
      <c r="C2" s="85" t="s">
        <v>25</v>
      </c>
      <c r="D2" s="86"/>
      <c r="E2" s="87"/>
    </row>
    <row r="3" spans="1:256" s="88" customFormat="1">
      <c r="A3"/>
      <c r="B3"/>
    </row>
    <row r="4" spans="1:256" s="88" customFormat="1">
      <c r="A4"/>
      <c r="B4"/>
      <c r="C4" s="88">
        <f t="array" ref="C4:IV4">COLUMN(4:4)</f>
        <v>1</v>
      </c>
      <c r="D4" s="88">
        <v>2</v>
      </c>
      <c r="E4" s="88">
        <v>3</v>
      </c>
      <c r="F4" s="88">
        <v>4</v>
      </c>
      <c r="G4" s="88">
        <v>5</v>
      </c>
      <c r="H4" s="88">
        <v>6</v>
      </c>
      <c r="I4" s="88">
        <v>7</v>
      </c>
      <c r="J4" s="88">
        <v>8</v>
      </c>
      <c r="K4" s="88">
        <v>9</v>
      </c>
      <c r="L4" s="88">
        <v>10</v>
      </c>
      <c r="M4" s="88">
        <v>11</v>
      </c>
      <c r="N4" s="88">
        <v>12</v>
      </c>
      <c r="O4" s="88">
        <v>13</v>
      </c>
      <c r="P4" s="88">
        <v>14</v>
      </c>
      <c r="Q4" s="88">
        <v>15</v>
      </c>
      <c r="R4" s="88">
        <v>16</v>
      </c>
      <c r="S4" s="88">
        <v>17</v>
      </c>
      <c r="T4" s="88">
        <v>18</v>
      </c>
      <c r="U4" s="88">
        <v>19</v>
      </c>
      <c r="V4" s="88">
        <v>20</v>
      </c>
      <c r="W4" s="88">
        <v>21</v>
      </c>
      <c r="X4" s="88">
        <v>22</v>
      </c>
      <c r="Y4" s="88">
        <v>23</v>
      </c>
      <c r="Z4" s="88">
        <v>24</v>
      </c>
      <c r="AA4" s="88">
        <v>25</v>
      </c>
      <c r="AB4" s="88">
        <v>26</v>
      </c>
      <c r="AC4" s="88">
        <v>27</v>
      </c>
      <c r="AD4" s="88">
        <v>28</v>
      </c>
      <c r="AE4" s="88">
        <v>29</v>
      </c>
      <c r="AF4" s="88">
        <v>30</v>
      </c>
      <c r="AG4" s="88">
        <v>31</v>
      </c>
      <c r="AH4" s="88">
        <v>32</v>
      </c>
      <c r="AI4" s="88">
        <v>33</v>
      </c>
      <c r="AJ4" s="88">
        <v>34</v>
      </c>
      <c r="AK4" s="88">
        <v>35</v>
      </c>
      <c r="AL4" s="88">
        <v>36</v>
      </c>
      <c r="AM4" s="88">
        <v>37</v>
      </c>
      <c r="AN4" s="88">
        <v>38</v>
      </c>
      <c r="AO4" s="88">
        <v>39</v>
      </c>
      <c r="AP4" s="88">
        <v>40</v>
      </c>
      <c r="AQ4" s="88">
        <v>41</v>
      </c>
      <c r="AR4" s="88">
        <v>42</v>
      </c>
      <c r="AS4" s="88">
        <v>43</v>
      </c>
      <c r="AT4" s="88">
        <v>44</v>
      </c>
      <c r="AU4" s="88">
        <v>45</v>
      </c>
      <c r="AV4" s="88">
        <v>46</v>
      </c>
      <c r="AW4" s="88">
        <v>47</v>
      </c>
      <c r="AX4" s="88">
        <v>48</v>
      </c>
      <c r="AY4" s="88">
        <v>49</v>
      </c>
      <c r="AZ4" s="88">
        <v>50</v>
      </c>
      <c r="BA4" s="88">
        <v>51</v>
      </c>
      <c r="BB4" s="88">
        <v>52</v>
      </c>
      <c r="BC4" s="88">
        <v>53</v>
      </c>
      <c r="BD4" s="88">
        <v>54</v>
      </c>
      <c r="BE4" s="88">
        <v>55</v>
      </c>
      <c r="BF4" s="88">
        <v>56</v>
      </c>
      <c r="BG4" s="88">
        <v>57</v>
      </c>
      <c r="BH4" s="88">
        <v>58</v>
      </c>
      <c r="BI4" s="88">
        <v>59</v>
      </c>
      <c r="BJ4" s="88">
        <v>60</v>
      </c>
      <c r="BK4" s="88">
        <v>61</v>
      </c>
      <c r="BL4" s="88">
        <v>62</v>
      </c>
      <c r="BM4" s="88">
        <v>63</v>
      </c>
      <c r="BN4" s="88">
        <v>64</v>
      </c>
      <c r="BO4" s="88">
        <v>65</v>
      </c>
      <c r="BP4" s="88">
        <v>66</v>
      </c>
      <c r="BQ4" s="88">
        <v>67</v>
      </c>
      <c r="BR4" s="88">
        <v>68</v>
      </c>
      <c r="BS4" s="88">
        <v>69</v>
      </c>
      <c r="BT4" s="88">
        <v>70</v>
      </c>
      <c r="BU4" s="88">
        <v>71</v>
      </c>
      <c r="BV4" s="88">
        <v>72</v>
      </c>
      <c r="BW4" s="88">
        <v>73</v>
      </c>
      <c r="BX4" s="88">
        <v>74</v>
      </c>
      <c r="BY4" s="88">
        <v>75</v>
      </c>
      <c r="BZ4" s="88">
        <v>76</v>
      </c>
      <c r="CA4" s="88">
        <v>77</v>
      </c>
      <c r="CB4" s="88">
        <v>78</v>
      </c>
      <c r="CC4" s="88">
        <v>79</v>
      </c>
      <c r="CD4" s="88">
        <v>80</v>
      </c>
      <c r="CE4" s="88">
        <v>81</v>
      </c>
      <c r="CF4" s="88">
        <v>82</v>
      </c>
      <c r="CG4" s="88">
        <v>83</v>
      </c>
      <c r="CH4" s="88">
        <v>84</v>
      </c>
      <c r="CI4" s="88">
        <v>85</v>
      </c>
      <c r="CJ4" s="88">
        <v>86</v>
      </c>
      <c r="CK4" s="88">
        <v>87</v>
      </c>
      <c r="CL4" s="88">
        <v>88</v>
      </c>
      <c r="CM4" s="88">
        <v>89</v>
      </c>
      <c r="CN4" s="88">
        <v>90</v>
      </c>
      <c r="CO4" s="88">
        <v>91</v>
      </c>
      <c r="CP4" s="88">
        <v>92</v>
      </c>
      <c r="CQ4" s="88">
        <v>93</v>
      </c>
      <c r="CR4" s="88">
        <v>94</v>
      </c>
      <c r="CS4" s="88">
        <v>95</v>
      </c>
      <c r="CT4" s="88">
        <v>96</v>
      </c>
      <c r="CU4" s="88">
        <v>97</v>
      </c>
      <c r="CV4" s="88">
        <v>98</v>
      </c>
      <c r="CW4" s="88">
        <v>99</v>
      </c>
      <c r="CX4" s="88">
        <v>100</v>
      </c>
      <c r="CY4" s="88">
        <v>101</v>
      </c>
      <c r="CZ4" s="88">
        <v>102</v>
      </c>
      <c r="DA4" s="88">
        <v>103</v>
      </c>
      <c r="DB4" s="88">
        <v>104</v>
      </c>
      <c r="DC4" s="88">
        <v>105</v>
      </c>
      <c r="DD4" s="88">
        <v>106</v>
      </c>
      <c r="DE4" s="88">
        <v>107</v>
      </c>
      <c r="DF4" s="88">
        <v>108</v>
      </c>
      <c r="DG4" s="88">
        <v>109</v>
      </c>
      <c r="DH4" s="88">
        <v>110</v>
      </c>
      <c r="DI4" s="88">
        <v>111</v>
      </c>
      <c r="DJ4" s="88">
        <v>112</v>
      </c>
      <c r="DK4" s="88">
        <v>113</v>
      </c>
      <c r="DL4" s="88">
        <v>114</v>
      </c>
      <c r="DM4" s="88">
        <v>115</v>
      </c>
      <c r="DN4" s="88">
        <v>116</v>
      </c>
      <c r="DO4" s="88">
        <v>117</v>
      </c>
      <c r="DP4" s="88">
        <v>118</v>
      </c>
      <c r="DQ4" s="88">
        <v>119</v>
      </c>
      <c r="DR4" s="88">
        <v>120</v>
      </c>
      <c r="DS4" s="88">
        <v>121</v>
      </c>
      <c r="DT4" s="88">
        <v>122</v>
      </c>
      <c r="DU4" s="88">
        <v>123</v>
      </c>
      <c r="DV4" s="88">
        <v>124</v>
      </c>
      <c r="DW4" s="88">
        <v>125</v>
      </c>
      <c r="DX4" s="88">
        <v>126</v>
      </c>
      <c r="DY4" s="88">
        <v>127</v>
      </c>
      <c r="DZ4" s="88">
        <v>128</v>
      </c>
      <c r="EA4" s="88">
        <v>129</v>
      </c>
      <c r="EB4" s="88">
        <v>130</v>
      </c>
      <c r="EC4" s="88">
        <v>131</v>
      </c>
      <c r="ED4" s="88">
        <v>132</v>
      </c>
      <c r="EE4" s="88">
        <v>133</v>
      </c>
      <c r="EF4" s="88">
        <v>134</v>
      </c>
      <c r="EG4" s="88">
        <v>135</v>
      </c>
      <c r="EH4" s="88">
        <v>136</v>
      </c>
      <c r="EI4" s="88">
        <v>137</v>
      </c>
      <c r="EJ4" s="88">
        <v>138</v>
      </c>
      <c r="EK4" s="88">
        <v>139</v>
      </c>
      <c r="EL4" s="88">
        <v>140</v>
      </c>
      <c r="EM4" s="88">
        <v>141</v>
      </c>
      <c r="EN4" s="88">
        <v>142</v>
      </c>
      <c r="EO4" s="88">
        <v>143</v>
      </c>
      <c r="EP4" s="88">
        <v>144</v>
      </c>
      <c r="EQ4" s="88">
        <v>145</v>
      </c>
      <c r="ER4" s="88">
        <v>146</v>
      </c>
      <c r="ES4" s="88">
        <v>147</v>
      </c>
      <c r="ET4" s="88">
        <v>148</v>
      </c>
      <c r="EU4" s="88">
        <v>149</v>
      </c>
      <c r="EV4" s="88">
        <v>150</v>
      </c>
      <c r="EW4" s="88">
        <v>151</v>
      </c>
      <c r="EX4" s="88">
        <v>152</v>
      </c>
      <c r="EY4" s="88">
        <v>153</v>
      </c>
      <c r="EZ4" s="88">
        <v>154</v>
      </c>
      <c r="FA4" s="88">
        <v>155</v>
      </c>
      <c r="FB4" s="88">
        <v>156</v>
      </c>
      <c r="FC4" s="88">
        <v>157</v>
      </c>
      <c r="FD4" s="88">
        <v>158</v>
      </c>
      <c r="FE4" s="88">
        <v>159</v>
      </c>
      <c r="FF4" s="88">
        <v>160</v>
      </c>
      <c r="FG4" s="88">
        <v>161</v>
      </c>
      <c r="FH4" s="88">
        <v>162</v>
      </c>
      <c r="FI4" s="88">
        <v>163</v>
      </c>
      <c r="FJ4" s="88">
        <v>164</v>
      </c>
      <c r="FK4" s="88">
        <v>165</v>
      </c>
      <c r="FL4" s="88">
        <v>166</v>
      </c>
      <c r="FM4" s="88">
        <v>167</v>
      </c>
      <c r="FN4" s="88">
        <v>168</v>
      </c>
      <c r="FO4" s="88">
        <v>169</v>
      </c>
      <c r="FP4" s="88">
        <v>170</v>
      </c>
      <c r="FQ4" s="88">
        <v>171</v>
      </c>
      <c r="FR4" s="88">
        <v>172</v>
      </c>
      <c r="FS4" s="88">
        <v>173</v>
      </c>
      <c r="FT4" s="88">
        <v>174</v>
      </c>
      <c r="FU4" s="88">
        <v>175</v>
      </c>
      <c r="FV4" s="88">
        <v>176</v>
      </c>
      <c r="FW4" s="88">
        <v>177</v>
      </c>
      <c r="FX4" s="88">
        <v>178</v>
      </c>
      <c r="FY4" s="88">
        <v>179</v>
      </c>
      <c r="FZ4" s="88">
        <v>180</v>
      </c>
      <c r="GA4" s="88">
        <v>181</v>
      </c>
      <c r="GB4" s="88">
        <v>182</v>
      </c>
      <c r="GC4" s="88">
        <v>183</v>
      </c>
      <c r="GD4" s="88">
        <v>184</v>
      </c>
      <c r="GE4" s="88">
        <v>185</v>
      </c>
      <c r="GF4" s="88">
        <v>186</v>
      </c>
      <c r="GG4" s="88">
        <v>187</v>
      </c>
      <c r="GH4" s="88">
        <v>188</v>
      </c>
      <c r="GI4" s="88">
        <v>189</v>
      </c>
      <c r="GJ4" s="88">
        <v>190</v>
      </c>
      <c r="GK4" s="88">
        <v>191</v>
      </c>
      <c r="GL4" s="88">
        <v>192</v>
      </c>
      <c r="GM4" s="88">
        <v>193</v>
      </c>
      <c r="GN4" s="88">
        <v>194</v>
      </c>
      <c r="GO4" s="88">
        <v>195</v>
      </c>
      <c r="GP4" s="88">
        <v>196</v>
      </c>
      <c r="GQ4" s="88">
        <v>197</v>
      </c>
      <c r="GR4" s="88">
        <v>198</v>
      </c>
      <c r="GS4" s="88">
        <v>199</v>
      </c>
      <c r="GT4" s="88">
        <v>200</v>
      </c>
      <c r="GU4" s="88">
        <v>201</v>
      </c>
      <c r="GV4" s="88">
        <v>202</v>
      </c>
      <c r="GW4" s="88">
        <v>203</v>
      </c>
      <c r="GX4" s="88">
        <v>204</v>
      </c>
      <c r="GY4" s="88">
        <v>205</v>
      </c>
      <c r="GZ4" s="88">
        <v>206</v>
      </c>
      <c r="HA4" s="88">
        <v>207</v>
      </c>
      <c r="HB4" s="88">
        <v>208</v>
      </c>
      <c r="HC4" s="88">
        <v>209</v>
      </c>
      <c r="HD4" s="88">
        <v>210</v>
      </c>
      <c r="HE4" s="88">
        <v>211</v>
      </c>
      <c r="HF4" s="88">
        <v>212</v>
      </c>
      <c r="HG4" s="88">
        <v>213</v>
      </c>
      <c r="HH4" s="88">
        <v>214</v>
      </c>
      <c r="HI4" s="88">
        <v>215</v>
      </c>
      <c r="HJ4" s="88">
        <v>216</v>
      </c>
      <c r="HK4" s="88">
        <v>217</v>
      </c>
      <c r="HL4" s="88">
        <v>218</v>
      </c>
      <c r="HM4" s="88">
        <v>219</v>
      </c>
      <c r="HN4" s="88">
        <v>220</v>
      </c>
      <c r="HO4" s="88">
        <v>221</v>
      </c>
      <c r="HP4" s="88">
        <v>222</v>
      </c>
      <c r="HQ4" s="88">
        <v>223</v>
      </c>
      <c r="HR4" s="88">
        <v>224</v>
      </c>
      <c r="HS4" s="88">
        <v>225</v>
      </c>
      <c r="HT4" s="88">
        <v>226</v>
      </c>
      <c r="HU4" s="88">
        <v>227</v>
      </c>
      <c r="HV4" s="88">
        <v>228</v>
      </c>
      <c r="HW4" s="88">
        <v>229</v>
      </c>
      <c r="HX4" s="88">
        <v>230</v>
      </c>
      <c r="HY4" s="88">
        <v>231</v>
      </c>
      <c r="HZ4" s="88">
        <v>232</v>
      </c>
      <c r="IA4" s="88">
        <v>233</v>
      </c>
      <c r="IB4" s="88">
        <v>234</v>
      </c>
      <c r="IC4" s="88">
        <v>235</v>
      </c>
      <c r="ID4" s="88">
        <v>236</v>
      </c>
      <c r="IE4" s="88">
        <v>237</v>
      </c>
      <c r="IF4" s="88">
        <v>238</v>
      </c>
      <c r="IG4" s="88">
        <v>239</v>
      </c>
      <c r="IH4" s="88">
        <v>240</v>
      </c>
      <c r="II4" s="88">
        <v>241</v>
      </c>
      <c r="IJ4" s="88">
        <v>242</v>
      </c>
      <c r="IK4" s="88">
        <v>243</v>
      </c>
      <c r="IL4" s="88">
        <v>244</v>
      </c>
      <c r="IM4" s="88">
        <v>245</v>
      </c>
      <c r="IN4" s="88">
        <v>246</v>
      </c>
      <c r="IO4" s="88">
        <v>247</v>
      </c>
      <c r="IP4" s="88">
        <v>248</v>
      </c>
      <c r="IQ4" s="88">
        <v>249</v>
      </c>
      <c r="IR4" s="88">
        <v>250</v>
      </c>
      <c r="IS4" s="88">
        <v>251</v>
      </c>
      <c r="IT4" s="88">
        <v>252</v>
      </c>
      <c r="IU4" s="88">
        <v>253</v>
      </c>
      <c r="IV4" s="88">
        <v>254</v>
      </c>
    </row>
    <row r="5" spans="1:256" s="88" customFormat="1">
      <c r="A5"/>
      <c r="B5"/>
    </row>
    <row r="6" spans="1:256" s="88" customFormat="1">
      <c r="A6"/>
      <c r="B6"/>
      <c r="D6" s="88">
        <f t="array" ref="D6:J6">COLUMN(5:15)</f>
        <v>1</v>
      </c>
      <c r="E6" s="88">
        <v>2</v>
      </c>
      <c r="F6" s="88">
        <v>3</v>
      </c>
      <c r="G6" s="88">
        <v>4</v>
      </c>
      <c r="H6" s="88">
        <v>5</v>
      </c>
      <c r="I6" s="88">
        <v>6</v>
      </c>
      <c r="J6" s="88">
        <v>7</v>
      </c>
    </row>
    <row r="14" spans="1:256" ht="13.5" thickBot="1"/>
    <row r="15" spans="1:256" ht="13.5" thickBot="1">
      <c r="A15" s="38" t="s">
        <v>24</v>
      </c>
      <c r="B15" s="83"/>
      <c r="C15" s="39"/>
    </row>
    <row r="16" spans="1:256">
      <c r="A16" s="41"/>
      <c r="B16" s="42"/>
      <c r="C16" s="43"/>
    </row>
    <row r="17" spans="1:3">
      <c r="A17" s="41">
        <f t="array" ref="A17:A23">ROW(A:A)</f>
        <v>1</v>
      </c>
      <c r="B17" s="42"/>
      <c r="C17" s="43"/>
    </row>
    <row r="18" spans="1:3">
      <c r="A18" s="41">
        <v>2</v>
      </c>
      <c r="B18" s="42">
        <f t="array" ref="B18">ROW(B:B)</f>
        <v>1</v>
      </c>
      <c r="C18" s="43"/>
    </row>
    <row r="19" spans="1:3">
      <c r="A19" s="41">
        <v>3</v>
      </c>
      <c r="B19" s="42"/>
      <c r="C19" s="43"/>
    </row>
    <row r="20" spans="1:3">
      <c r="A20" s="41">
        <v>4</v>
      </c>
      <c r="B20" s="42"/>
      <c r="C20" s="43">
        <f t="array" ref="C20:C23">ROW(X:Y)</f>
        <v>1</v>
      </c>
    </row>
    <row r="21" spans="1:3">
      <c r="A21" s="41">
        <v>5</v>
      </c>
      <c r="B21" s="42"/>
      <c r="C21" s="43">
        <v>2</v>
      </c>
    </row>
    <row r="22" spans="1:3">
      <c r="A22" s="41">
        <v>6</v>
      </c>
      <c r="B22" s="42"/>
      <c r="C22" s="43">
        <v>3</v>
      </c>
    </row>
    <row r="23" spans="1:3" ht="13.5" thickBot="1">
      <c r="A23" s="68">
        <v>7</v>
      </c>
      <c r="B23" s="69"/>
      <c r="C23" s="84">
        <v>4</v>
      </c>
    </row>
  </sheetData>
  <phoneticPr fontId="2" type="noConversion"/>
  <pageMargins left="0.78740157499999996" right="0.78740157499999996" top="0.984251969" bottom="0.984251969" header="0.4921259845" footer="0.4921259845"/>
  <headerFooter alignWithMargins="0"/>
  <drawing r:id="rId1"/>
  <legacyDrawing r:id="rId2"/>
</worksheet>
</file>

<file path=xl/worksheets/sheet4.xml><?xml version="1.0" encoding="utf-8"?>
<worksheet xmlns="http://schemas.openxmlformats.org/spreadsheetml/2006/main" xmlns:r="http://schemas.openxmlformats.org/officeDocument/2006/relationships">
  <sheetPr codeName="Tabelle4"/>
  <dimension ref="F2:H17"/>
  <sheetViews>
    <sheetView workbookViewId="0">
      <selection activeCell="H13" sqref="H13"/>
    </sheetView>
  </sheetViews>
  <sheetFormatPr baseColWidth="10" defaultRowHeight="12.75"/>
  <sheetData>
    <row r="2" spans="6:8" ht="13.5" thickBot="1"/>
    <row r="3" spans="6:8" ht="13.5" thickBot="1">
      <c r="F3" s="13" t="s">
        <v>5</v>
      </c>
      <c r="G3" s="14"/>
      <c r="H3" s="15"/>
    </row>
    <row r="4" spans="6:8">
      <c r="F4" s="16"/>
      <c r="G4" s="17"/>
      <c r="H4" s="18"/>
    </row>
    <row r="5" spans="6:8">
      <c r="F5" s="19">
        <v>12</v>
      </c>
      <c r="G5" s="20"/>
      <c r="H5" s="21">
        <f t="array" aca="1" ref="H5:H8" ca="1">ROW(INDIRECT(F5&amp;":"&amp;F6))</f>
        <v>12</v>
      </c>
    </row>
    <row r="6" spans="6:8">
      <c r="F6" s="19">
        <v>15</v>
      </c>
      <c r="G6" s="20"/>
      <c r="H6" s="21">
        <f ca="1"/>
        <v>13</v>
      </c>
    </row>
    <row r="7" spans="6:8">
      <c r="F7" s="19"/>
      <c r="G7" s="20"/>
      <c r="H7" s="21">
        <f ca="1"/>
        <v>14</v>
      </c>
    </row>
    <row r="8" spans="6:8" ht="13.5" thickBot="1">
      <c r="F8" s="22"/>
      <c r="G8" s="23"/>
      <c r="H8" s="24">
        <f ca="1"/>
        <v>15</v>
      </c>
    </row>
    <row r="10" spans="6:8" ht="13.5" thickBot="1"/>
    <row r="11" spans="6:8" ht="13.5" thickBot="1">
      <c r="F11" s="25" t="s">
        <v>6</v>
      </c>
      <c r="G11" s="26"/>
      <c r="H11" s="27"/>
    </row>
    <row r="12" spans="6:8">
      <c r="F12" s="28"/>
      <c r="G12" s="29"/>
      <c r="H12" s="30"/>
    </row>
    <row r="13" spans="6:8">
      <c r="F13" s="31">
        <v>38061</v>
      </c>
      <c r="G13" s="32"/>
      <c r="H13" s="33">
        <f t="array" aca="1" ref="H13:H17" ca="1">ROW(INDIRECT(F13 &amp;":" &amp; F14))</f>
        <v>38061</v>
      </c>
    </row>
    <row r="14" spans="6:8">
      <c r="F14" s="31">
        <v>38066</v>
      </c>
      <c r="G14" s="32"/>
      <c r="H14" s="33">
        <f ca="1"/>
        <v>38062</v>
      </c>
    </row>
    <row r="15" spans="6:8">
      <c r="F15" s="34"/>
      <c r="G15" s="32"/>
      <c r="H15" s="33">
        <f ca="1"/>
        <v>38063</v>
      </c>
    </row>
    <row r="16" spans="6:8">
      <c r="F16" s="34"/>
      <c r="G16" s="32"/>
      <c r="H16" s="33">
        <f ca="1"/>
        <v>38064</v>
      </c>
    </row>
    <row r="17" spans="6:8" ht="13.5" thickBot="1">
      <c r="F17" s="35"/>
      <c r="G17" s="36"/>
      <c r="H17" s="37">
        <f ca="1"/>
        <v>38065</v>
      </c>
    </row>
  </sheetData>
  <phoneticPr fontId="2" type="noConversion"/>
  <pageMargins left="0.78740157499999996" right="0.78740157499999996" top="0.984251969" bottom="0.984251969" header="0.4921259845" footer="0.4921259845"/>
  <headerFooter alignWithMargins="0"/>
  <drawing r:id="rId1"/>
</worksheet>
</file>

<file path=xl/worksheets/sheet5.xml><?xml version="1.0" encoding="utf-8"?>
<worksheet xmlns="http://schemas.openxmlformats.org/spreadsheetml/2006/main" xmlns:r="http://schemas.openxmlformats.org/officeDocument/2006/relationships">
  <sheetPr codeName="Tabelle5"/>
  <dimension ref="A5:I22"/>
  <sheetViews>
    <sheetView workbookViewId="0">
      <selection activeCell="E38" sqref="E38"/>
    </sheetView>
  </sheetViews>
  <sheetFormatPr baseColWidth="10" defaultRowHeight="12.75"/>
  <cols>
    <col min="1" max="1" width="13.28515625" bestFit="1" customWidth="1"/>
    <col min="4" max="4" width="12.85546875" bestFit="1" customWidth="1"/>
    <col min="9" max="9" width="12.85546875" bestFit="1" customWidth="1"/>
  </cols>
  <sheetData>
    <row r="5" spans="1:9" ht="13.5" thickBot="1">
      <c r="A5" t="s">
        <v>0</v>
      </c>
    </row>
    <row r="6" spans="1:9" ht="13.5" thickBot="1">
      <c r="B6" s="38" t="s">
        <v>7</v>
      </c>
      <c r="C6" s="39"/>
      <c r="D6" s="40"/>
      <c r="G6" s="25" t="s">
        <v>8</v>
      </c>
      <c r="H6" s="27"/>
      <c r="I6" s="30"/>
    </row>
    <row r="7" spans="1:9">
      <c r="B7" s="41"/>
      <c r="C7" s="42"/>
      <c r="D7" s="43"/>
      <c r="G7" s="34"/>
      <c r="H7" s="32"/>
      <c r="I7" s="50"/>
    </row>
    <row r="8" spans="1:9">
      <c r="B8" s="41" t="b">
        <v>1</v>
      </c>
      <c r="C8" s="42">
        <f>N(B8)</f>
        <v>1</v>
      </c>
      <c r="D8" s="43"/>
      <c r="G8" s="34"/>
      <c r="H8" s="32"/>
      <c r="I8" s="51" t="s">
        <v>1</v>
      </c>
    </row>
    <row r="9" spans="1:9">
      <c r="B9" s="41" t="b">
        <v>0</v>
      </c>
      <c r="C9" s="42">
        <f>N(B9)</f>
        <v>0</v>
      </c>
      <c r="D9" s="43"/>
      <c r="G9" s="34"/>
      <c r="H9" s="32"/>
      <c r="I9" s="51">
        <f t="array" ref="I9:I10">N(B8:B9)</f>
        <v>1</v>
      </c>
    </row>
    <row r="10" spans="1:9">
      <c r="B10" s="41"/>
      <c r="C10" s="42"/>
      <c r="D10" s="43"/>
      <c r="G10" s="34"/>
      <c r="H10" s="32"/>
      <c r="I10" s="51">
        <v>1</v>
      </c>
    </row>
    <row r="11" spans="1:9">
      <c r="B11" s="41"/>
      <c r="C11" s="42"/>
      <c r="D11" s="43"/>
      <c r="G11" s="34"/>
      <c r="H11" s="32"/>
      <c r="I11" s="51"/>
    </row>
    <row r="12" spans="1:9">
      <c r="B12" s="41"/>
      <c r="C12" s="42"/>
      <c r="D12" s="43"/>
      <c r="G12" s="34"/>
      <c r="H12" s="32"/>
      <c r="I12" s="51"/>
    </row>
    <row r="13" spans="1:9">
      <c r="B13" s="41" t="b">
        <v>0</v>
      </c>
      <c r="C13" s="42">
        <f>N(B13)</f>
        <v>0</v>
      </c>
      <c r="D13" s="43"/>
      <c r="G13" s="34"/>
      <c r="H13" s="32"/>
      <c r="I13" s="51" t="s">
        <v>2</v>
      </c>
    </row>
    <row r="14" spans="1:9">
      <c r="B14" s="41" t="b">
        <v>1</v>
      </c>
      <c r="C14" s="42">
        <f>N(B14)</f>
        <v>1</v>
      </c>
      <c r="D14" s="43"/>
      <c r="G14" s="34"/>
      <c r="H14" s="32"/>
      <c r="I14" s="51">
        <f t="array" ref="I14:I15">N(B13:B14)</f>
        <v>0</v>
      </c>
    </row>
    <row r="15" spans="1:9">
      <c r="B15" s="41"/>
      <c r="C15" s="42"/>
      <c r="D15" s="43"/>
      <c r="G15" s="34"/>
      <c r="H15" s="32"/>
      <c r="I15" s="51">
        <v>0</v>
      </c>
    </row>
    <row r="16" spans="1:9">
      <c r="B16" s="41" t="s">
        <v>4</v>
      </c>
      <c r="C16" s="42"/>
      <c r="D16" s="43"/>
      <c r="G16" s="34"/>
      <c r="H16" s="32"/>
      <c r="I16" s="50"/>
    </row>
    <row r="17" spans="2:9">
      <c r="B17" s="41">
        <f t="array" ref="B17:B18">N({TRUE;FALSE})</f>
        <v>1</v>
      </c>
      <c r="C17" s="42"/>
      <c r="D17" s="43"/>
      <c r="G17" s="34"/>
      <c r="H17" s="32"/>
      <c r="I17" s="50"/>
    </row>
    <row r="18" spans="2:9">
      <c r="B18" s="41">
        <v>0</v>
      </c>
      <c r="C18" s="42"/>
      <c r="D18" s="43"/>
      <c r="G18" s="34"/>
      <c r="H18" s="32"/>
      <c r="I18" s="50"/>
    </row>
    <row r="19" spans="2:9">
      <c r="B19" s="41"/>
      <c r="C19" s="42"/>
      <c r="D19" s="43"/>
      <c r="G19" s="34"/>
      <c r="H19" s="32"/>
      <c r="I19" s="50"/>
    </row>
    <row r="20" spans="2:9">
      <c r="B20" s="41"/>
      <c r="C20" s="42"/>
      <c r="D20" s="43"/>
      <c r="G20" s="34"/>
      <c r="H20" s="32"/>
      <c r="I20" s="50"/>
    </row>
    <row r="21" spans="2:9">
      <c r="B21" s="44" t="s">
        <v>3</v>
      </c>
      <c r="C21" s="45"/>
      <c r="D21" s="46"/>
      <c r="G21" s="52" t="b">
        <v>1</v>
      </c>
      <c r="H21" s="53" t="b">
        <v>0</v>
      </c>
      <c r="I21" s="51" t="b">
        <v>1</v>
      </c>
    </row>
    <row r="22" spans="2:9" ht="13.5" thickBot="1">
      <c r="B22" s="47">
        <f t="array" ref="B22:D22">N({TRUE,FALSE,TRUE})</f>
        <v>1</v>
      </c>
      <c r="C22" s="48">
        <v>0</v>
      </c>
      <c r="D22" s="49">
        <v>1</v>
      </c>
      <c r="G22" s="54">
        <f t="array" ref="G22:I22">N(G21:I21)</f>
        <v>1</v>
      </c>
      <c r="H22" s="55">
        <v>1</v>
      </c>
      <c r="I22" s="56">
        <v>1</v>
      </c>
    </row>
  </sheetData>
  <phoneticPr fontId="2" type="noConversion"/>
  <pageMargins left="0.78740157499999996" right="0.78740157499999996" top="0.984251969" bottom="0.984251969" header="0.4921259845" footer="0.4921259845"/>
  <pageSetup paperSize="9" orientation="portrait" horizontalDpi="4294967293" verticalDpi="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sheetPr codeName="Tabelle6"/>
  <dimension ref="A3:Q40"/>
  <sheetViews>
    <sheetView workbookViewId="0">
      <selection activeCell="E39" sqref="E39"/>
    </sheetView>
  </sheetViews>
  <sheetFormatPr baseColWidth="10" defaultRowHeight="12.75"/>
  <cols>
    <col min="1" max="1" width="19.85546875" bestFit="1" customWidth="1"/>
    <col min="2" max="2" width="0" hidden="1" customWidth="1"/>
    <col min="3" max="3" width="2.42578125" customWidth="1"/>
    <col min="4" max="11" width="8.28515625" bestFit="1" customWidth="1"/>
    <col min="12" max="12" width="9.5703125" bestFit="1" customWidth="1"/>
    <col min="13" max="13" width="8.42578125" bestFit="1" customWidth="1"/>
    <col min="14" max="14" width="10.42578125" bestFit="1" customWidth="1"/>
    <col min="15" max="15" width="9.7109375" customWidth="1"/>
    <col min="16" max="16" width="6.7109375" customWidth="1"/>
    <col min="17" max="17" width="36.28515625" customWidth="1"/>
  </cols>
  <sheetData>
    <row r="3" spans="1:17" ht="13.5" thickBot="1"/>
    <row r="4" spans="1:17">
      <c r="C4" s="89"/>
      <c r="D4" s="90"/>
      <c r="E4" s="90"/>
      <c r="F4" s="90"/>
      <c r="G4" s="90"/>
      <c r="H4" s="90"/>
      <c r="I4" s="90"/>
      <c r="J4" s="90"/>
      <c r="K4" s="90"/>
      <c r="L4" s="90"/>
      <c r="M4" s="90"/>
      <c r="N4" s="90"/>
      <c r="O4" s="90"/>
      <c r="P4" s="90"/>
      <c r="Q4" s="40"/>
    </row>
    <row r="5" spans="1:17" ht="12.75" customHeight="1">
      <c r="C5" s="41"/>
      <c r="D5" s="42"/>
      <c r="E5" s="42"/>
      <c r="F5" s="42"/>
      <c r="G5" s="42"/>
      <c r="H5" s="42"/>
      <c r="I5" s="42"/>
      <c r="J5" s="42"/>
      <c r="K5" s="42"/>
      <c r="L5" s="42"/>
      <c r="M5" s="42"/>
      <c r="N5" s="42"/>
      <c r="O5" s="42"/>
      <c r="P5" s="42"/>
      <c r="Q5" s="43"/>
    </row>
    <row r="6" spans="1:17">
      <c r="C6" s="41"/>
      <c r="D6" s="8"/>
      <c r="E6" s="8"/>
      <c r="F6" s="8"/>
      <c r="G6" s="8"/>
      <c r="H6" s="8"/>
      <c r="I6" s="8"/>
      <c r="J6" s="8"/>
      <c r="K6" s="8"/>
      <c r="L6" s="8"/>
      <c r="M6" s="8"/>
      <c r="N6" s="8"/>
      <c r="O6" s="8"/>
      <c r="P6" s="8"/>
      <c r="Q6" s="9"/>
    </row>
    <row r="7" spans="1:17">
      <c r="C7" s="41"/>
      <c r="D7" s="8"/>
      <c r="E7" s="8"/>
      <c r="F7" s="8"/>
      <c r="G7" s="8"/>
      <c r="H7" s="8"/>
      <c r="I7" s="8"/>
      <c r="J7" s="8"/>
      <c r="K7" s="8"/>
      <c r="L7" s="8"/>
      <c r="M7" s="8"/>
      <c r="N7" s="8"/>
      <c r="O7" s="8"/>
      <c r="P7" s="8"/>
      <c r="Q7" s="9"/>
    </row>
    <row r="8" spans="1:17">
      <c r="C8" s="41"/>
      <c r="D8" s="8"/>
      <c r="E8" s="8"/>
      <c r="F8" s="8"/>
      <c r="G8" s="8"/>
      <c r="H8" s="8"/>
      <c r="I8" s="8"/>
      <c r="J8" s="8"/>
      <c r="K8" s="8"/>
      <c r="L8" s="8"/>
      <c r="M8" s="8"/>
      <c r="N8" s="8"/>
      <c r="O8" s="8"/>
      <c r="P8" s="8"/>
      <c r="Q8" s="9"/>
    </row>
    <row r="9" spans="1:17">
      <c r="C9" s="41"/>
      <c r="D9" s="42"/>
      <c r="E9" s="42"/>
      <c r="F9" s="42"/>
      <c r="G9" s="42"/>
      <c r="H9" s="42"/>
      <c r="I9" s="42"/>
      <c r="J9" s="42"/>
      <c r="K9" s="42"/>
      <c r="L9" s="42"/>
      <c r="M9" s="42"/>
      <c r="N9" s="42"/>
      <c r="O9" s="42"/>
      <c r="P9" s="42"/>
      <c r="Q9" s="43"/>
    </row>
    <row r="10" spans="1:17">
      <c r="A10" t="s">
        <v>26</v>
      </c>
      <c r="C10" s="41"/>
      <c r="D10" s="42"/>
      <c r="E10" s="42"/>
      <c r="F10" s="42"/>
      <c r="G10" s="42"/>
      <c r="H10" s="42"/>
      <c r="I10" s="42"/>
      <c r="J10" s="42"/>
      <c r="K10" s="42"/>
      <c r="L10" s="42"/>
      <c r="M10" s="42"/>
      <c r="N10" s="42"/>
      <c r="O10" s="42"/>
      <c r="P10" s="42"/>
      <c r="Q10" s="43"/>
    </row>
    <row r="11" spans="1:17">
      <c r="C11" s="41"/>
      <c r="D11" s="42"/>
      <c r="E11" s="42"/>
      <c r="F11" s="42"/>
      <c r="G11" s="42"/>
      <c r="H11" s="42"/>
      <c r="I11" s="42"/>
      <c r="J11" s="42"/>
      <c r="K11" s="42"/>
      <c r="L11" s="42"/>
      <c r="M11" s="42"/>
      <c r="N11" s="42"/>
      <c r="O11" s="42"/>
      <c r="P11" s="42"/>
      <c r="Q11" s="43"/>
    </row>
    <row r="12" spans="1:17">
      <c r="A12" t="s">
        <v>27</v>
      </c>
      <c r="C12" s="41"/>
      <c r="D12" s="42"/>
      <c r="E12" s="42"/>
      <c r="F12" s="42"/>
      <c r="G12" s="42"/>
      <c r="H12" s="42"/>
      <c r="I12" s="42"/>
      <c r="J12" s="42"/>
      <c r="K12" s="42"/>
      <c r="L12" s="42"/>
      <c r="M12" s="42"/>
      <c r="N12" s="42"/>
      <c r="O12" s="42"/>
      <c r="P12" s="42"/>
      <c r="Q12" s="43"/>
    </row>
    <row r="13" spans="1:17" ht="13.5" customHeight="1">
      <c r="A13" s="91">
        <f t="array" ref="A13">MATCH("e",LEFT(RIGHT(A10,COLUMN(A:L)),1),0)</f>
        <v>6</v>
      </c>
      <c r="C13" s="41"/>
      <c r="D13" s="42"/>
      <c r="E13" s="42"/>
      <c r="F13" s="42"/>
      <c r="G13" s="42"/>
      <c r="H13" s="42"/>
      <c r="I13" s="42"/>
      <c r="J13" s="42"/>
      <c r="K13" s="42"/>
      <c r="L13" s="42"/>
      <c r="M13" s="42"/>
      <c r="N13" s="42"/>
      <c r="O13" s="42"/>
      <c r="P13" s="42"/>
      <c r="Q13" s="43"/>
    </row>
    <row r="14" spans="1:17">
      <c r="C14" s="41"/>
      <c r="D14" s="42"/>
      <c r="E14" s="42"/>
      <c r="F14" s="42"/>
      <c r="G14" s="42"/>
      <c r="H14" s="42"/>
      <c r="I14" s="42"/>
      <c r="J14" s="42"/>
      <c r="K14" s="42"/>
      <c r="L14" s="42"/>
      <c r="M14" s="42"/>
      <c r="N14" s="42"/>
      <c r="O14" s="42"/>
      <c r="P14" s="42"/>
      <c r="Q14" s="43"/>
    </row>
    <row r="15" spans="1:17">
      <c r="C15" s="41"/>
      <c r="D15" s="42"/>
      <c r="E15" s="42"/>
      <c r="F15" s="42"/>
      <c r="G15" s="42"/>
      <c r="H15" s="42"/>
      <c r="I15" s="42"/>
      <c r="J15" s="42"/>
      <c r="K15" s="42"/>
      <c r="L15" s="42"/>
      <c r="M15" s="42"/>
      <c r="N15" s="42"/>
      <c r="O15" s="42"/>
      <c r="P15" s="42"/>
      <c r="Q15" s="43"/>
    </row>
    <row r="16" spans="1:17">
      <c r="C16" s="41"/>
      <c r="D16" s="42"/>
      <c r="E16" s="42"/>
      <c r="F16" s="42"/>
      <c r="G16" s="42"/>
      <c r="H16" s="42"/>
      <c r="I16" s="42"/>
      <c r="J16" s="42"/>
      <c r="K16" s="42"/>
      <c r="L16" s="42"/>
      <c r="M16" s="42"/>
      <c r="N16" s="42"/>
      <c r="O16" s="42"/>
      <c r="P16" s="42"/>
      <c r="Q16" s="43"/>
    </row>
    <row r="17" spans="1:17" ht="12.75" customHeight="1">
      <c r="C17" s="41"/>
      <c r="D17" s="42"/>
      <c r="E17" s="42"/>
      <c r="F17" s="42"/>
      <c r="G17" s="42"/>
      <c r="H17" s="42"/>
      <c r="I17" s="42"/>
      <c r="J17" s="42"/>
      <c r="K17" s="42"/>
      <c r="L17" s="42"/>
      <c r="M17" s="42"/>
      <c r="N17" s="42"/>
      <c r="O17" s="42"/>
      <c r="P17" s="42"/>
      <c r="Q17" s="43"/>
    </row>
    <row r="18" spans="1:17">
      <c r="C18" s="41"/>
      <c r="D18" s="42"/>
      <c r="E18" s="42"/>
      <c r="F18" s="42"/>
      <c r="G18" s="42"/>
      <c r="H18" s="42"/>
      <c r="I18" s="42"/>
      <c r="J18" s="42"/>
      <c r="K18" s="42"/>
      <c r="L18" s="42"/>
      <c r="M18" s="42"/>
      <c r="N18" s="42"/>
      <c r="O18" s="42"/>
      <c r="P18" s="42"/>
      <c r="Q18" s="43"/>
    </row>
    <row r="19" spans="1:17" ht="12.75" customHeight="1">
      <c r="C19" s="41"/>
      <c r="D19" s="42"/>
      <c r="E19" s="42"/>
      <c r="F19" s="42"/>
      <c r="G19" s="42"/>
      <c r="H19" s="42"/>
      <c r="I19" s="42"/>
      <c r="J19" s="42"/>
      <c r="K19" s="42"/>
      <c r="L19" s="42"/>
      <c r="M19" s="42"/>
      <c r="N19" s="42"/>
      <c r="O19" s="42"/>
      <c r="P19" s="42"/>
      <c r="Q19" s="43"/>
    </row>
    <row r="20" spans="1:17">
      <c r="C20" s="41"/>
      <c r="D20" s="42"/>
      <c r="E20" s="92">
        <f t="array" ref="E20:P20">COLUMN(A:L)</f>
        <v>1</v>
      </c>
      <c r="F20" s="92">
        <v>2</v>
      </c>
      <c r="G20" s="92">
        <v>3</v>
      </c>
      <c r="H20" s="92">
        <v>4</v>
      </c>
      <c r="I20" s="92">
        <v>5</v>
      </c>
      <c r="J20" s="92">
        <v>6</v>
      </c>
      <c r="K20" s="92">
        <v>7</v>
      </c>
      <c r="L20" s="92">
        <v>8</v>
      </c>
      <c r="M20" s="92">
        <v>9</v>
      </c>
      <c r="N20" s="92">
        <v>10</v>
      </c>
      <c r="O20" s="92">
        <v>11</v>
      </c>
      <c r="P20" s="92">
        <v>12</v>
      </c>
      <c r="Q20" s="93" t="s">
        <v>28</v>
      </c>
    </row>
    <row r="21" spans="1:17" ht="12.75" customHeight="1">
      <c r="C21" s="41"/>
      <c r="D21" s="42"/>
      <c r="E21" s="67" t="str">
        <f t="array" ref="E21:P21">RIGHT(A10,COLUMN(A:L))</f>
        <v>h</v>
      </c>
      <c r="F21" s="67" t="str">
        <v>ch</v>
      </c>
      <c r="G21" s="67" t="str">
        <v>ach</v>
      </c>
      <c r="H21" s="67" t="str">
        <v>bach</v>
      </c>
      <c r="I21" s="67" t="str">
        <v>lbach</v>
      </c>
      <c r="J21" s="67" t="str">
        <v>elbach</v>
      </c>
      <c r="K21" s="67" t="str">
        <v>telbach</v>
      </c>
      <c r="L21" s="67" t="str">
        <v>ttelbach</v>
      </c>
      <c r="M21" s="67" t="str">
        <v>ittelbach</v>
      </c>
      <c r="N21" s="67" t="str">
        <v>Mittelbach</v>
      </c>
      <c r="O21" s="67" t="str">
        <v>Mittelbach</v>
      </c>
      <c r="P21" s="67" t="str">
        <v>Mittelbach</v>
      </c>
      <c r="Q21" s="94" t="s">
        <v>96</v>
      </c>
    </row>
    <row r="22" spans="1:17" ht="12.75" customHeight="1">
      <c r="C22" s="41"/>
      <c r="D22" s="42"/>
      <c r="E22" s="32" t="str">
        <f t="array" ref="E22:P22">LEFT(RIGHT(A10,COLUMN(A:L)),1)</f>
        <v>h</v>
      </c>
      <c r="F22" s="32" t="str">
        <v>c</v>
      </c>
      <c r="G22" s="32" t="str">
        <v>a</v>
      </c>
      <c r="H22" s="32" t="str">
        <v>b</v>
      </c>
      <c r="I22" s="32" t="str">
        <v>l</v>
      </c>
      <c r="J22" s="95" t="str">
        <v>e</v>
      </c>
      <c r="K22" s="32" t="str">
        <v>t</v>
      </c>
      <c r="L22" s="32" t="str">
        <v>t</v>
      </c>
      <c r="M22" s="32" t="str">
        <v>i</v>
      </c>
      <c r="N22" s="32" t="str">
        <v>M</v>
      </c>
      <c r="O22" s="32" t="str">
        <v>M</v>
      </c>
      <c r="P22" s="32" t="str">
        <v>M</v>
      </c>
      <c r="Q22" s="50" t="s">
        <v>97</v>
      </c>
    </row>
    <row r="23" spans="1:17" ht="12.75" customHeight="1">
      <c r="C23" s="41"/>
      <c r="D23" s="42"/>
      <c r="E23" s="42"/>
      <c r="F23" s="42"/>
      <c r="G23" s="42"/>
      <c r="H23" s="42"/>
      <c r="I23" s="42"/>
      <c r="J23" s="42"/>
      <c r="K23" s="42"/>
      <c r="L23" s="42"/>
      <c r="M23" s="42"/>
      <c r="N23" s="42"/>
      <c r="O23" s="42"/>
      <c r="P23" s="96">
        <f t="array" ref="P23">MATCH("e",LEFT(RIGHT(A10,COLUMN(A:L)),1),0)</f>
        <v>6</v>
      </c>
      <c r="Q23" s="93" t="s">
        <v>98</v>
      </c>
    </row>
    <row r="24" spans="1:17" ht="12.75" customHeight="1">
      <c r="C24" s="41"/>
      <c r="D24" s="42"/>
      <c r="E24" s="42"/>
      <c r="F24" s="42"/>
      <c r="G24" s="42"/>
      <c r="H24" s="42"/>
      <c r="I24" s="42"/>
      <c r="J24" s="42"/>
      <c r="K24" s="42"/>
      <c r="L24" s="42"/>
      <c r="M24" s="42"/>
      <c r="N24" s="42"/>
      <c r="O24" s="42"/>
      <c r="P24" s="42"/>
      <c r="Q24" s="43"/>
    </row>
    <row r="25" spans="1:17">
      <c r="A25" t="s">
        <v>29</v>
      </c>
      <c r="C25" s="41"/>
      <c r="D25" s="42"/>
      <c r="E25" s="42"/>
      <c r="F25" s="8"/>
      <c r="G25" s="8"/>
      <c r="H25" s="8"/>
      <c r="I25" s="8"/>
      <c r="J25" s="8"/>
      <c r="K25" s="8"/>
      <c r="L25" s="8"/>
      <c r="M25" s="8"/>
      <c r="N25" s="8"/>
      <c r="O25" s="8"/>
      <c r="P25" s="8"/>
      <c r="Q25" s="43"/>
    </row>
    <row r="26" spans="1:17" ht="38.25">
      <c r="A26" s="91" t="s">
        <v>99</v>
      </c>
      <c r="C26" s="41"/>
      <c r="D26" s="42"/>
      <c r="E26" s="42"/>
      <c r="F26" s="8"/>
      <c r="G26" s="8"/>
      <c r="H26" s="8"/>
      <c r="I26" s="8"/>
      <c r="J26" s="8"/>
      <c r="K26" s="8"/>
      <c r="L26" s="8"/>
      <c r="M26" s="8"/>
      <c r="N26" s="8"/>
      <c r="O26" s="8"/>
      <c r="P26" s="8"/>
      <c r="Q26" s="43"/>
    </row>
    <row r="27" spans="1:17" ht="12.75" customHeight="1">
      <c r="C27" s="41"/>
      <c r="D27" s="42"/>
      <c r="E27" s="42"/>
      <c r="F27" s="8"/>
      <c r="G27" s="8"/>
      <c r="H27" s="8"/>
      <c r="I27" s="8"/>
      <c r="J27" s="8"/>
      <c r="K27" s="8"/>
      <c r="L27" s="8"/>
      <c r="M27" s="8"/>
      <c r="N27" s="8"/>
      <c r="O27" s="8"/>
      <c r="P27" s="8"/>
      <c r="Q27" s="43"/>
    </row>
    <row r="28" spans="1:17">
      <c r="C28" s="41"/>
      <c r="D28" s="42"/>
      <c r="E28" s="42"/>
      <c r="F28" s="8"/>
      <c r="G28" s="8"/>
      <c r="H28" s="8"/>
      <c r="I28" s="8"/>
      <c r="J28" s="8"/>
      <c r="K28" s="8"/>
      <c r="L28" s="8"/>
      <c r="M28" s="8"/>
      <c r="N28" s="8"/>
      <c r="O28" s="8"/>
      <c r="P28" s="8"/>
      <c r="Q28" s="43"/>
    </row>
    <row r="29" spans="1:17">
      <c r="C29" s="41"/>
      <c r="D29" s="42"/>
      <c r="E29" s="42"/>
      <c r="F29" s="8"/>
      <c r="G29" s="8"/>
      <c r="H29" s="8"/>
      <c r="I29" s="8"/>
      <c r="J29" s="8"/>
      <c r="K29" s="8"/>
      <c r="L29" s="8"/>
      <c r="M29" s="8"/>
      <c r="N29" s="8"/>
      <c r="O29" s="8"/>
      <c r="P29" s="8"/>
      <c r="Q29" s="43"/>
    </row>
    <row r="30" spans="1:17" ht="12.75" customHeight="1">
      <c r="C30" s="41"/>
      <c r="D30" s="42"/>
      <c r="E30" s="42"/>
      <c r="F30" s="8"/>
      <c r="G30" s="8"/>
      <c r="H30" s="8"/>
      <c r="I30" s="8"/>
      <c r="J30" s="8"/>
      <c r="K30" s="8"/>
      <c r="L30" s="8"/>
      <c r="M30" s="8"/>
      <c r="N30" s="8"/>
      <c r="O30" s="8"/>
      <c r="P30" s="8"/>
      <c r="Q30" s="43"/>
    </row>
    <row r="31" spans="1:17" ht="12.75" customHeight="1">
      <c r="C31" s="41"/>
      <c r="D31" s="42"/>
      <c r="E31" s="42"/>
      <c r="F31" s="8"/>
      <c r="G31" s="8"/>
      <c r="H31" s="8"/>
      <c r="I31" s="8"/>
      <c r="J31" s="8"/>
      <c r="K31" s="8"/>
      <c r="L31" s="8"/>
      <c r="M31" s="8"/>
      <c r="N31" s="8"/>
      <c r="O31" s="8"/>
      <c r="P31" s="8"/>
      <c r="Q31" s="43"/>
    </row>
    <row r="32" spans="1:17" ht="12.75" customHeight="1">
      <c r="C32" s="41"/>
      <c r="D32" s="42"/>
      <c r="E32" s="42"/>
      <c r="F32" s="8"/>
      <c r="G32" s="8"/>
      <c r="H32" s="8"/>
      <c r="I32" s="8"/>
      <c r="J32" s="8"/>
      <c r="K32" s="8"/>
      <c r="L32" s="8"/>
      <c r="M32" s="8"/>
      <c r="N32" s="8"/>
      <c r="O32" s="8"/>
      <c r="P32" s="8"/>
      <c r="Q32" s="43"/>
    </row>
    <row r="33" spans="3:17">
      <c r="C33" s="41"/>
      <c r="D33" s="42"/>
      <c r="E33" s="42"/>
      <c r="F33" s="8"/>
      <c r="G33" s="8"/>
      <c r="H33" s="8"/>
      <c r="I33" s="8"/>
      <c r="J33" s="8"/>
      <c r="K33" s="8"/>
      <c r="L33" s="8"/>
      <c r="M33" s="8"/>
      <c r="N33" s="8"/>
      <c r="O33" s="8"/>
      <c r="P33" s="8"/>
      <c r="Q33" s="43"/>
    </row>
    <row r="34" spans="3:17" ht="12.75" customHeight="1">
      <c r="C34" s="41"/>
      <c r="D34" s="42"/>
      <c r="E34" s="42"/>
      <c r="F34" s="42"/>
      <c r="G34" s="42"/>
      <c r="H34" s="42"/>
      <c r="I34" s="42"/>
      <c r="J34" s="42"/>
      <c r="K34" s="42"/>
      <c r="L34" s="42"/>
      <c r="M34" s="42"/>
      <c r="N34" s="42"/>
      <c r="O34" s="42"/>
      <c r="P34" s="42"/>
      <c r="Q34" s="43"/>
    </row>
    <row r="35" spans="3:17" ht="12.75" customHeight="1">
      <c r="C35" s="41"/>
      <c r="D35" s="42"/>
      <c r="E35" s="42"/>
      <c r="F35" s="42"/>
      <c r="G35" s="42"/>
      <c r="H35" s="42"/>
      <c r="I35" s="42"/>
      <c r="J35" s="42"/>
      <c r="K35" s="42"/>
      <c r="L35" s="42"/>
      <c r="M35" s="42"/>
      <c r="N35" s="42"/>
      <c r="O35" s="42"/>
      <c r="P35" s="42"/>
      <c r="Q35" s="43"/>
    </row>
    <row r="36" spans="3:17">
      <c r="C36" s="41"/>
      <c r="D36" s="42"/>
      <c r="E36" s="92">
        <f t="array" ref="E36:N36">COLUMN(A:J)</f>
        <v>1</v>
      </c>
      <c r="F36" s="92">
        <v>2</v>
      </c>
      <c r="G36" s="92">
        <v>3</v>
      </c>
      <c r="H36" s="92">
        <v>4</v>
      </c>
      <c r="I36" s="92">
        <v>5</v>
      </c>
      <c r="J36" s="92">
        <v>6</v>
      </c>
      <c r="K36" s="92">
        <v>7</v>
      </c>
      <c r="L36" s="92">
        <v>8</v>
      </c>
      <c r="M36" s="92">
        <v>9</v>
      </c>
      <c r="N36" s="92">
        <v>10</v>
      </c>
      <c r="O36" s="92"/>
      <c r="P36" s="92"/>
      <c r="Q36" s="93" t="s">
        <v>30</v>
      </c>
    </row>
    <row r="37" spans="3:17">
      <c r="C37" s="41"/>
      <c r="D37" s="42"/>
      <c r="E37" s="67" t="str">
        <f t="array" ref="E37:N37">MID(A10,COLUMN(A:J),1)</f>
        <v>M</v>
      </c>
      <c r="F37" s="67" t="str">
        <v>i</v>
      </c>
      <c r="G37" s="67" t="str">
        <v>t</v>
      </c>
      <c r="H37" s="67" t="str">
        <v>t</v>
      </c>
      <c r="I37" s="67" t="str">
        <v>e</v>
      </c>
      <c r="J37" s="67" t="str">
        <v>l</v>
      </c>
      <c r="K37" s="67" t="str">
        <v>b</v>
      </c>
      <c r="L37" s="67" t="str">
        <v>a</v>
      </c>
      <c r="M37" s="67" t="str">
        <v>c</v>
      </c>
      <c r="N37" s="67" t="str">
        <v>h</v>
      </c>
      <c r="O37" s="42"/>
      <c r="P37" s="42"/>
      <c r="Q37" s="94" t="s">
        <v>100</v>
      </c>
    </row>
    <row r="38" spans="3:17">
      <c r="C38" s="41"/>
      <c r="D38" s="42"/>
      <c r="E38" s="32" t="b">
        <f t="array" ref="E38:N38">MID(A10,COLUMN(A:J),1)="e"</f>
        <v>0</v>
      </c>
      <c r="F38" s="32" t="b">
        <v>0</v>
      </c>
      <c r="G38" s="32" t="b">
        <v>0</v>
      </c>
      <c r="H38" s="32" t="b">
        <v>0</v>
      </c>
      <c r="I38" s="97" t="b">
        <v>1</v>
      </c>
      <c r="J38" s="32" t="b">
        <v>0</v>
      </c>
      <c r="K38" s="32" t="b">
        <v>0</v>
      </c>
      <c r="L38" s="32" t="b">
        <v>0</v>
      </c>
      <c r="M38" s="32" t="b">
        <v>0</v>
      </c>
      <c r="N38" s="32" t="b">
        <v>0</v>
      </c>
      <c r="O38" s="42"/>
      <c r="P38" s="42"/>
      <c r="Q38" s="50" t="s">
        <v>101</v>
      </c>
    </row>
    <row r="39" spans="3:17">
      <c r="C39" s="41"/>
      <c r="D39" s="42"/>
      <c r="E39" s="98">
        <f t="array" ref="E39:N39">(MID(A10,COLUMN(A:J),1)="e")*COLUMN(A:J)</f>
        <v>0</v>
      </c>
      <c r="F39" s="98">
        <v>0</v>
      </c>
      <c r="G39" s="98">
        <v>0</v>
      </c>
      <c r="H39" s="98">
        <v>0</v>
      </c>
      <c r="I39" s="97">
        <v>5</v>
      </c>
      <c r="J39" s="98">
        <v>0</v>
      </c>
      <c r="K39" s="98">
        <v>0</v>
      </c>
      <c r="L39" s="98">
        <v>0</v>
      </c>
      <c r="M39" s="98">
        <v>0</v>
      </c>
      <c r="N39" s="98">
        <v>0</v>
      </c>
      <c r="O39" s="42"/>
      <c r="P39" s="42"/>
      <c r="Q39" s="99" t="s">
        <v>102</v>
      </c>
    </row>
    <row r="40" spans="3:17" ht="13.5" thickBot="1">
      <c r="C40" s="68"/>
      <c r="D40" s="69"/>
      <c r="E40" s="69"/>
      <c r="F40" s="69"/>
      <c r="G40" s="69"/>
      <c r="H40" s="69"/>
      <c r="I40" s="69"/>
      <c r="J40" s="69"/>
      <c r="K40" s="69"/>
      <c r="L40" s="69"/>
      <c r="M40" s="69"/>
      <c r="N40" s="69"/>
      <c r="O40" s="69"/>
      <c r="P40" s="69"/>
      <c r="Q40" s="84"/>
    </row>
  </sheetData>
  <phoneticPr fontId="2" type="noConversion"/>
  <pageMargins left="0.78740157499999996" right="0.78740157499999996" top="0.984251969" bottom="0.984251969" header="0.4921259845" footer="0.4921259845"/>
  <pageSetup paperSize="9" orientation="portrait" horizontalDpi="4294967293" verticalDpi="0"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sheetPr codeName="Tabelle7"/>
  <dimension ref="B16:H27"/>
  <sheetViews>
    <sheetView workbookViewId="0">
      <selection activeCell="B23" sqref="B23"/>
    </sheetView>
  </sheetViews>
  <sheetFormatPr baseColWidth="10" defaultRowHeight="12.75"/>
  <cols>
    <col min="4" max="4" width="11.7109375" customWidth="1"/>
    <col min="5" max="5" width="28.140625" bestFit="1" customWidth="1"/>
    <col min="6" max="6" width="24.28515625" bestFit="1" customWidth="1"/>
    <col min="7" max="7" width="42.42578125" bestFit="1" customWidth="1"/>
  </cols>
  <sheetData>
    <row r="16" ht="13.5" thickBot="1"/>
    <row r="17" spans="2:8" ht="13.5" thickBot="1">
      <c r="B17" s="100">
        <v>23</v>
      </c>
      <c r="E17" s="101" t="s">
        <v>31</v>
      </c>
      <c r="F17" s="102"/>
      <c r="G17" s="102"/>
      <c r="H17" s="103"/>
    </row>
    <row r="18" spans="2:8">
      <c r="B18" s="100">
        <v>34</v>
      </c>
      <c r="E18" s="89"/>
      <c r="F18" s="90"/>
      <c r="G18" s="90"/>
      <c r="H18" s="40"/>
    </row>
    <row r="19" spans="2:8">
      <c r="B19" s="100">
        <v>46</v>
      </c>
      <c r="E19" s="41" t="s">
        <v>32</v>
      </c>
      <c r="F19" s="42" t="s">
        <v>33</v>
      </c>
      <c r="G19" s="42" t="s">
        <v>34</v>
      </c>
      <c r="H19" s="43"/>
    </row>
    <row r="20" spans="2:8">
      <c r="B20" s="100">
        <v>57</v>
      </c>
      <c r="E20" s="104" t="s">
        <v>35</v>
      </c>
      <c r="F20" s="105" t="s">
        <v>36</v>
      </c>
      <c r="G20" s="105" t="s">
        <v>37</v>
      </c>
      <c r="H20" s="106" t="s">
        <v>38</v>
      </c>
    </row>
    <row r="21" spans="2:8">
      <c r="B21" s="100">
        <v>36</v>
      </c>
      <c r="E21" s="136">
        <f t="array" ref="E21:E25">ABS((B17:B21)-B23)</f>
        <v>16.200000000000003</v>
      </c>
      <c r="F21" s="105">
        <f t="array" ref="F21">MIN(ABS((B17:B21)-B23))</f>
        <v>3.2000000000000028</v>
      </c>
      <c r="G21" s="105">
        <f t="array" ref="G21">MATCH(MIN(ABS((B17:B21)-B23)),B17:B21,-1)</f>
        <v>5</v>
      </c>
      <c r="H21" s="106">
        <f>INDEX(Zahlen,G21)</f>
        <v>36</v>
      </c>
    </row>
    <row r="22" spans="2:8" ht="13.5" thickBot="1">
      <c r="B22" s="100"/>
      <c r="E22" s="136">
        <v>5.2000000000000028</v>
      </c>
      <c r="F22" s="105"/>
      <c r="G22" s="137"/>
      <c r="H22" s="138"/>
    </row>
    <row r="23" spans="2:8" ht="13.5" thickBot="1">
      <c r="B23" s="107">
        <f>AVERAGE(B17:B21)</f>
        <v>39.200000000000003</v>
      </c>
      <c r="E23" s="136">
        <v>6.7999999999999972</v>
      </c>
      <c r="F23" s="105"/>
      <c r="G23" s="137"/>
      <c r="H23" s="138"/>
    </row>
    <row r="24" spans="2:8">
      <c r="E24" s="136">
        <v>17.799999999999997</v>
      </c>
      <c r="F24" s="105"/>
      <c r="G24" s="137"/>
      <c r="H24" s="138"/>
    </row>
    <row r="25" spans="2:8">
      <c r="E25" s="136">
        <v>3.2000000000000028</v>
      </c>
      <c r="F25" s="105"/>
      <c r="G25" s="137"/>
      <c r="H25" s="138"/>
    </row>
    <row r="26" spans="2:8">
      <c r="E26" s="41"/>
      <c r="F26" s="42"/>
      <c r="G26" s="42"/>
      <c r="H26" s="43"/>
    </row>
    <row r="27" spans="2:8" ht="13.5" thickBot="1">
      <c r="B27" s="108">
        <f t="array" ref="B27">INDEX(Zahlen,MATCH(MIN(ABS(Zahlen-B23)),ABS(Zahlen-B23),0))</f>
        <v>36</v>
      </c>
      <c r="E27" s="68"/>
      <c r="F27" s="69"/>
      <c r="G27" s="69"/>
      <c r="H27" s="84"/>
    </row>
  </sheetData>
  <phoneticPr fontId="2" type="noConversion"/>
  <pageMargins left="0.78740157499999996" right="0.78740157499999996" top="0.984251969" bottom="0.984251969" header="0.4921259845" footer="0.4921259845"/>
  <pageSetup paperSize="9" orientation="portrait" horizontalDpi="4294967293" verticalDpi="0" r:id="rId1"/>
  <headerFooter alignWithMargins="0"/>
  <drawing r:id="rId2"/>
</worksheet>
</file>

<file path=xl/worksheets/sheet8.xml><?xml version="1.0" encoding="utf-8"?>
<worksheet xmlns="http://schemas.openxmlformats.org/spreadsheetml/2006/main" xmlns:r="http://schemas.openxmlformats.org/officeDocument/2006/relationships">
  <sheetPr codeName="Tabelle8"/>
  <dimension ref="B1:R82"/>
  <sheetViews>
    <sheetView tabSelected="1" workbookViewId="0">
      <selection activeCell="L1" sqref="L1"/>
    </sheetView>
  </sheetViews>
  <sheetFormatPr baseColWidth="10" defaultRowHeight="12.75"/>
  <sheetData>
    <row r="1" spans="2:13">
      <c r="L1" s="142" t="s">
        <v>107</v>
      </c>
    </row>
    <row r="4" spans="2:13" ht="13.5" thickBot="1"/>
    <row r="5" spans="2:13">
      <c r="B5" s="109" t="s">
        <v>39</v>
      </c>
      <c r="C5" s="90"/>
      <c r="D5" s="90"/>
      <c r="E5" s="40"/>
      <c r="F5" s="90"/>
      <c r="G5" s="110" t="s">
        <v>40</v>
      </c>
      <c r="H5" s="90"/>
      <c r="I5" s="90"/>
      <c r="J5" s="40"/>
      <c r="K5" s="90"/>
      <c r="L5" s="90"/>
      <c r="M5" s="40"/>
    </row>
    <row r="6" spans="2:13" ht="13.5" thickBot="1">
      <c r="B6" s="41"/>
      <c r="C6" s="42"/>
      <c r="D6" s="42"/>
      <c r="E6" s="111" t="s">
        <v>41</v>
      </c>
      <c r="F6" s="42"/>
      <c r="G6" s="41"/>
      <c r="H6" s="42"/>
      <c r="I6" s="42"/>
      <c r="J6" s="111" t="s">
        <v>42</v>
      </c>
      <c r="K6" s="42"/>
      <c r="L6" s="42"/>
      <c r="M6" s="43"/>
    </row>
    <row r="7" spans="2:13">
      <c r="B7" s="41">
        <v>1</v>
      </c>
      <c r="C7" s="42">
        <v>4</v>
      </c>
      <c r="D7" s="42"/>
      <c r="E7" s="112" t="b">
        <f t="array" ref="E7">OR(B7:B9=TRANSPOSE(C7:C9))</f>
        <v>1</v>
      </c>
      <c r="F7" s="42"/>
      <c r="G7" s="41">
        <v>1</v>
      </c>
      <c r="H7" s="42">
        <v>4</v>
      </c>
      <c r="I7" s="42"/>
      <c r="J7" s="112" t="b">
        <f t="array" ref="J7">OR(B7:B9=C7:C9)</f>
        <v>0</v>
      </c>
      <c r="K7" s="42"/>
      <c r="L7" s="42"/>
      <c r="M7" s="43"/>
    </row>
    <row r="8" spans="2:13">
      <c r="B8" s="41">
        <v>2</v>
      </c>
      <c r="C8" s="42">
        <v>3</v>
      </c>
      <c r="D8" s="42"/>
      <c r="E8" s="43"/>
      <c r="F8" s="42"/>
      <c r="G8" s="41">
        <v>2</v>
      </c>
      <c r="H8" s="42">
        <v>3</v>
      </c>
      <c r="I8" s="42"/>
      <c r="J8" s="43"/>
      <c r="K8" s="42"/>
      <c r="L8" s="42"/>
      <c r="M8" s="43"/>
    </row>
    <row r="9" spans="2:13" ht="13.5" thickBot="1">
      <c r="B9" s="68">
        <v>3</v>
      </c>
      <c r="C9" s="69">
        <v>5</v>
      </c>
      <c r="D9" s="69"/>
      <c r="E9" s="84"/>
      <c r="F9" s="42"/>
      <c r="G9" s="68">
        <v>3</v>
      </c>
      <c r="H9" s="69">
        <v>5</v>
      </c>
      <c r="I9" s="69"/>
      <c r="J9" s="84"/>
      <c r="K9" s="42"/>
      <c r="L9" s="42"/>
      <c r="M9" s="43"/>
    </row>
    <row r="10" spans="2:13">
      <c r="B10" s="41"/>
      <c r="C10" s="42"/>
      <c r="D10" s="42"/>
      <c r="E10" s="42"/>
      <c r="F10" s="42"/>
      <c r="G10" s="42"/>
      <c r="H10" s="42"/>
      <c r="I10" s="42"/>
      <c r="J10" s="42"/>
      <c r="K10" s="42"/>
      <c r="L10" s="42"/>
      <c r="M10" s="43"/>
    </row>
    <row r="11" spans="2:13">
      <c r="B11" s="41"/>
      <c r="C11" s="42"/>
      <c r="D11" s="42"/>
      <c r="E11" s="42"/>
      <c r="F11" s="42"/>
      <c r="G11" s="42"/>
      <c r="H11" s="42"/>
      <c r="I11" s="42"/>
      <c r="J11" s="42"/>
      <c r="K11" s="42"/>
      <c r="L11" s="42"/>
      <c r="M11" s="43"/>
    </row>
    <row r="12" spans="2:13">
      <c r="B12" s="41"/>
      <c r="C12" s="42"/>
      <c r="D12" s="42"/>
      <c r="E12" s="42"/>
      <c r="F12" s="42"/>
      <c r="G12" s="42"/>
      <c r="H12" s="42"/>
      <c r="I12" s="42"/>
      <c r="J12" s="42"/>
      <c r="K12" s="42"/>
      <c r="L12" s="42"/>
      <c r="M12" s="43"/>
    </row>
    <row r="13" spans="2:13">
      <c r="B13" s="41"/>
      <c r="C13" s="42"/>
      <c r="D13" s="42"/>
      <c r="E13" s="42"/>
      <c r="F13" s="42"/>
      <c r="G13" s="42"/>
      <c r="H13" s="42"/>
      <c r="I13" s="42"/>
      <c r="J13" s="42"/>
      <c r="K13" s="42"/>
      <c r="L13" s="42"/>
      <c r="M13" s="43"/>
    </row>
    <row r="14" spans="2:13">
      <c r="B14" s="41"/>
      <c r="C14" s="42"/>
      <c r="D14" s="42"/>
      <c r="E14" s="42"/>
      <c r="F14" s="42"/>
      <c r="G14" s="42"/>
      <c r="H14" s="42"/>
      <c r="I14" s="42"/>
      <c r="J14" s="42"/>
      <c r="K14" s="42"/>
      <c r="L14" s="42"/>
      <c r="M14" s="43"/>
    </row>
    <row r="15" spans="2:13">
      <c r="B15" s="41"/>
      <c r="C15" s="42"/>
      <c r="D15" s="42"/>
      <c r="E15" s="42"/>
      <c r="F15" s="42"/>
      <c r="G15" s="42"/>
      <c r="H15" s="42"/>
      <c r="I15" s="42"/>
      <c r="J15" s="42"/>
      <c r="K15" s="42"/>
      <c r="L15" s="42"/>
      <c r="M15" s="43"/>
    </row>
    <row r="16" spans="2:13">
      <c r="B16" s="41"/>
      <c r="C16" s="42"/>
      <c r="D16" s="42"/>
      <c r="E16" s="42"/>
      <c r="F16" s="42"/>
      <c r="G16" s="42"/>
      <c r="H16" s="42"/>
      <c r="I16" s="42"/>
      <c r="J16" s="42"/>
      <c r="K16" s="42"/>
      <c r="L16" s="42"/>
      <c r="M16" s="43"/>
    </row>
    <row r="17" spans="2:13">
      <c r="B17" s="41"/>
      <c r="C17" s="42"/>
      <c r="D17" s="42"/>
      <c r="E17" s="42"/>
      <c r="F17" s="42"/>
      <c r="G17" s="42"/>
      <c r="H17" s="42"/>
      <c r="I17" s="42"/>
      <c r="J17" s="42"/>
      <c r="K17" s="42"/>
      <c r="L17" s="42"/>
      <c r="M17" s="43"/>
    </row>
    <row r="18" spans="2:13">
      <c r="B18" s="41"/>
      <c r="C18" s="42"/>
      <c r="D18" s="42"/>
      <c r="E18" s="42"/>
      <c r="F18" s="42"/>
      <c r="G18" s="42"/>
      <c r="H18" s="42"/>
      <c r="I18" s="42"/>
      <c r="J18" s="42"/>
      <c r="K18" s="42"/>
      <c r="L18" s="42"/>
      <c r="M18" s="43"/>
    </row>
    <row r="19" spans="2:13">
      <c r="B19" s="41"/>
      <c r="C19" s="42"/>
      <c r="D19" s="42"/>
      <c r="E19" s="42"/>
      <c r="F19" s="42"/>
      <c r="G19" s="42"/>
      <c r="H19" s="42"/>
      <c r="I19" s="42"/>
      <c r="J19" s="42"/>
      <c r="K19" s="42"/>
      <c r="L19" s="42"/>
      <c r="M19" s="43"/>
    </row>
    <row r="20" spans="2:13">
      <c r="B20" s="41"/>
      <c r="C20" s="42"/>
      <c r="D20" s="42"/>
      <c r="E20" s="42"/>
      <c r="F20" s="42"/>
      <c r="G20" s="42"/>
      <c r="H20" s="42"/>
      <c r="I20" s="42"/>
      <c r="J20" s="42"/>
      <c r="K20" s="42"/>
      <c r="L20" s="42"/>
      <c r="M20" s="43"/>
    </row>
    <row r="21" spans="2:13">
      <c r="B21" s="41"/>
      <c r="C21" s="42"/>
      <c r="D21" s="42"/>
      <c r="E21" s="42"/>
      <c r="F21" s="42"/>
      <c r="G21" s="42"/>
      <c r="H21" s="42"/>
      <c r="I21" s="42"/>
      <c r="J21" s="42"/>
      <c r="K21" s="42"/>
      <c r="L21" s="42"/>
      <c r="M21" s="43"/>
    </row>
    <row r="22" spans="2:13">
      <c r="B22" s="41"/>
      <c r="C22" s="42"/>
      <c r="D22" s="42"/>
      <c r="E22" s="42"/>
      <c r="F22" s="42"/>
      <c r="G22" s="42"/>
      <c r="H22" s="42"/>
      <c r="I22" s="42"/>
      <c r="J22" s="42"/>
      <c r="K22" s="42"/>
      <c r="L22" s="42"/>
      <c r="M22" s="43"/>
    </row>
    <row r="23" spans="2:13">
      <c r="B23" s="41"/>
      <c r="C23" s="42"/>
      <c r="D23" s="42"/>
      <c r="E23" s="42"/>
      <c r="F23" s="42"/>
      <c r="G23" s="42"/>
      <c r="H23" s="42"/>
      <c r="I23" s="42"/>
      <c r="J23" s="42"/>
      <c r="K23" s="42"/>
      <c r="L23" s="42"/>
      <c r="M23" s="43"/>
    </row>
    <row r="24" spans="2:13">
      <c r="B24" s="41"/>
      <c r="C24" s="42"/>
      <c r="D24" s="42"/>
      <c r="E24" s="42"/>
      <c r="F24" s="42"/>
      <c r="G24" s="42"/>
      <c r="H24" s="42"/>
      <c r="I24" s="42"/>
      <c r="J24" s="42"/>
      <c r="K24" s="42"/>
      <c r="L24" s="42"/>
      <c r="M24" s="43"/>
    </row>
    <row r="25" spans="2:13">
      <c r="B25" s="41"/>
      <c r="C25" s="42"/>
      <c r="D25" s="42"/>
      <c r="E25" s="42"/>
      <c r="F25" s="42"/>
      <c r="G25" s="42"/>
      <c r="H25" s="42"/>
      <c r="I25" s="42"/>
      <c r="J25" s="42"/>
      <c r="K25" s="42"/>
      <c r="L25" s="42"/>
      <c r="M25" s="43"/>
    </row>
    <row r="26" spans="2:13">
      <c r="B26" s="41"/>
      <c r="C26" s="42"/>
      <c r="D26" s="42"/>
      <c r="E26" s="42"/>
      <c r="F26" s="42"/>
      <c r="G26" s="42"/>
      <c r="H26" s="42"/>
      <c r="I26" s="42"/>
      <c r="J26" s="42"/>
      <c r="K26" s="42"/>
      <c r="L26" s="42"/>
      <c r="M26" s="43"/>
    </row>
    <row r="27" spans="2:13">
      <c r="B27" s="41"/>
      <c r="C27" s="42"/>
      <c r="D27" s="42"/>
      <c r="E27" s="42"/>
      <c r="F27" s="42"/>
      <c r="G27" s="42"/>
      <c r="H27" s="42"/>
      <c r="I27" s="42"/>
      <c r="J27" s="42"/>
      <c r="K27" s="42"/>
      <c r="L27" s="42"/>
      <c r="M27" s="43"/>
    </row>
    <row r="28" spans="2:13">
      <c r="B28" s="41"/>
      <c r="C28" s="42"/>
      <c r="D28" s="42"/>
      <c r="E28" s="42"/>
      <c r="F28" s="42"/>
      <c r="G28" s="42"/>
      <c r="H28" s="42"/>
      <c r="I28" s="42"/>
      <c r="J28" s="42"/>
      <c r="K28" s="42"/>
      <c r="L28" s="42"/>
      <c r="M28" s="43"/>
    </row>
    <row r="29" spans="2:13">
      <c r="B29" s="41"/>
      <c r="C29" s="42"/>
      <c r="D29" s="42"/>
      <c r="E29" s="42"/>
      <c r="F29" s="42"/>
      <c r="G29" s="42"/>
      <c r="H29" s="42"/>
      <c r="I29" s="42"/>
      <c r="J29" s="42"/>
      <c r="K29" s="42"/>
      <c r="L29" s="42"/>
      <c r="M29" s="43"/>
    </row>
    <row r="30" spans="2:13">
      <c r="B30" s="41"/>
      <c r="C30" s="42"/>
      <c r="D30" s="42"/>
      <c r="E30" s="42"/>
      <c r="F30" s="42"/>
      <c r="G30" s="42"/>
      <c r="H30" s="42"/>
      <c r="I30" s="42"/>
      <c r="J30" s="42"/>
      <c r="K30" s="42"/>
      <c r="L30" s="42"/>
      <c r="M30" s="43"/>
    </row>
    <row r="31" spans="2:13" ht="13.5" thickBot="1">
      <c r="B31" s="68"/>
      <c r="C31" s="69"/>
      <c r="D31" s="69"/>
      <c r="E31" s="69"/>
      <c r="F31" s="69"/>
      <c r="G31" s="69"/>
      <c r="H31" s="69"/>
      <c r="I31" s="69"/>
      <c r="J31" s="69"/>
      <c r="K31" s="69"/>
      <c r="L31" s="69"/>
      <c r="M31" s="84"/>
    </row>
    <row r="33" spans="2:13" ht="13.5" thickBot="1"/>
    <row r="34" spans="2:13">
      <c r="B34" s="113" t="s">
        <v>43</v>
      </c>
      <c r="C34" s="114"/>
      <c r="D34" s="90"/>
      <c r="E34" s="90"/>
      <c r="F34" s="90"/>
      <c r="G34" s="90"/>
      <c r="H34" s="90"/>
      <c r="I34" s="90"/>
      <c r="J34" s="90"/>
      <c r="K34" s="90"/>
      <c r="L34" s="90"/>
      <c r="M34" s="40"/>
    </row>
    <row r="35" spans="2:13">
      <c r="B35" s="41"/>
      <c r="C35" s="42"/>
      <c r="D35" s="42"/>
      <c r="E35" s="115" t="s">
        <v>44</v>
      </c>
      <c r="F35" s="42"/>
      <c r="G35" s="42"/>
      <c r="H35" s="42"/>
      <c r="I35" s="42"/>
      <c r="J35" s="42"/>
      <c r="K35" s="42"/>
      <c r="L35" s="42"/>
      <c r="M35" s="43"/>
    </row>
    <row r="36" spans="2:13" ht="13.5" thickBot="1">
      <c r="B36" s="41"/>
      <c r="C36" s="42"/>
      <c r="D36" s="42"/>
      <c r="E36" s="42"/>
      <c r="F36" s="42"/>
      <c r="G36" s="42"/>
      <c r="H36" s="42"/>
      <c r="I36" s="42"/>
      <c r="J36" s="42"/>
      <c r="K36" s="42"/>
      <c r="L36" s="42"/>
      <c r="M36" s="43"/>
    </row>
    <row r="37" spans="2:13">
      <c r="B37" s="19">
        <v>3</v>
      </c>
      <c r="C37" s="116">
        <v>1</v>
      </c>
      <c r="D37" s="42"/>
      <c r="E37" s="112">
        <f t="array" ref="E37">COUNT(MATCH(Gelb2,Orange,0))</f>
        <v>1</v>
      </c>
      <c r="F37" s="42"/>
      <c r="G37" s="42"/>
      <c r="H37" s="42"/>
      <c r="I37" s="42"/>
      <c r="J37" s="42"/>
      <c r="K37" s="42"/>
      <c r="L37" s="42"/>
      <c r="M37" s="43"/>
    </row>
    <row r="38" spans="2:13">
      <c r="B38" s="19">
        <v>6</v>
      </c>
      <c r="C38" s="116">
        <v>3</v>
      </c>
      <c r="D38" s="42"/>
      <c r="E38" s="42"/>
      <c r="F38" s="42"/>
      <c r="G38" s="42"/>
      <c r="H38" s="42"/>
      <c r="I38" s="42"/>
      <c r="J38" s="42"/>
      <c r="K38" s="42"/>
      <c r="L38" s="42"/>
      <c r="M38" s="43"/>
    </row>
    <row r="39" spans="2:13">
      <c r="B39" s="19">
        <v>9</v>
      </c>
      <c r="C39" s="116">
        <v>22</v>
      </c>
      <c r="D39" s="42"/>
      <c r="E39" s="42"/>
      <c r="F39" s="42"/>
      <c r="G39" s="42"/>
      <c r="H39" s="42"/>
      <c r="I39" s="42"/>
      <c r="J39" s="42"/>
      <c r="K39" s="42"/>
      <c r="L39" s="42"/>
      <c r="M39" s="43"/>
    </row>
    <row r="40" spans="2:13">
      <c r="B40" s="41"/>
      <c r="C40" s="42"/>
      <c r="D40" s="42"/>
      <c r="E40" s="42"/>
      <c r="F40" s="42"/>
      <c r="G40" s="42"/>
      <c r="H40" s="42"/>
      <c r="I40" s="42"/>
      <c r="J40" s="42"/>
      <c r="K40" s="42"/>
      <c r="L40" s="42"/>
      <c r="M40" s="43"/>
    </row>
    <row r="41" spans="2:13">
      <c r="B41" s="41"/>
      <c r="C41" s="42"/>
      <c r="D41" s="42"/>
      <c r="E41" s="42"/>
      <c r="F41" s="42"/>
      <c r="G41" s="42"/>
      <c r="H41" s="42"/>
      <c r="I41" s="42"/>
      <c r="J41" s="42"/>
      <c r="K41" s="42"/>
      <c r="L41" s="42"/>
      <c r="M41" s="43"/>
    </row>
    <row r="42" spans="2:13">
      <c r="B42" s="141" t="s">
        <v>106</v>
      </c>
      <c r="C42" s="42"/>
      <c r="D42" s="42"/>
      <c r="E42" s="42"/>
      <c r="F42" s="42"/>
      <c r="G42" s="42"/>
      <c r="H42" s="42"/>
      <c r="I42" s="42"/>
      <c r="J42" s="42"/>
      <c r="K42" s="42"/>
      <c r="L42" s="42"/>
      <c r="M42" s="43"/>
    </row>
    <row r="43" spans="2:13">
      <c r="B43" s="41"/>
      <c r="C43" s="42"/>
      <c r="D43" s="42"/>
      <c r="E43" s="42"/>
      <c r="F43" s="42"/>
      <c r="G43" s="42"/>
      <c r="H43" s="42"/>
      <c r="I43" s="42"/>
      <c r="J43" s="42"/>
      <c r="K43" s="42"/>
      <c r="L43" s="42"/>
      <c r="M43" s="43"/>
    </row>
    <row r="44" spans="2:13" ht="13.5" thickBot="1">
      <c r="B44" s="41" t="s">
        <v>104</v>
      </c>
      <c r="C44" s="42" t="s">
        <v>105</v>
      </c>
      <c r="D44" s="42"/>
      <c r="E44" s="42" t="s">
        <v>103</v>
      </c>
      <c r="F44" s="42"/>
      <c r="G44" s="42"/>
      <c r="H44" s="42"/>
      <c r="I44" s="42"/>
      <c r="J44" s="42"/>
      <c r="K44" s="42"/>
      <c r="L44" s="42"/>
      <c r="M44" s="43"/>
    </row>
    <row r="45" spans="2:13">
      <c r="B45" s="139">
        <v>39236</v>
      </c>
      <c r="C45" s="140">
        <v>39204</v>
      </c>
      <c r="D45" s="42"/>
      <c r="E45" s="112">
        <f t="array" aca="1" ref="E45" ca="1">COUNT(MATCH(Urlaub,Hauptsaison,0))</f>
        <v>5</v>
      </c>
      <c r="F45" s="42"/>
      <c r="G45" s="42"/>
      <c r="H45" s="42"/>
      <c r="I45" s="42"/>
      <c r="J45" s="42"/>
      <c r="K45" s="42"/>
      <c r="L45" s="42"/>
      <c r="M45" s="43"/>
    </row>
    <row r="46" spans="2:13">
      <c r="B46" s="139">
        <v>39300</v>
      </c>
      <c r="C46" s="140">
        <v>39240</v>
      </c>
      <c r="D46" s="42"/>
      <c r="E46" s="42"/>
      <c r="F46" s="42"/>
      <c r="G46" s="42"/>
      <c r="H46" s="42"/>
      <c r="I46" s="42"/>
      <c r="J46" s="42"/>
      <c r="K46" s="42"/>
      <c r="L46" s="42"/>
      <c r="M46" s="43"/>
    </row>
    <row r="47" spans="2:13">
      <c r="B47" s="41"/>
      <c r="C47" s="42"/>
      <c r="D47" s="42"/>
      <c r="E47" s="42"/>
      <c r="F47" s="42"/>
      <c r="G47" s="42"/>
      <c r="H47" s="42"/>
      <c r="I47" s="42"/>
      <c r="J47" s="42"/>
      <c r="K47" s="42"/>
      <c r="L47" s="42"/>
      <c r="M47" s="43"/>
    </row>
    <row r="48" spans="2:13">
      <c r="B48" s="41"/>
      <c r="C48" s="42"/>
      <c r="D48" s="42"/>
      <c r="E48" s="42"/>
      <c r="F48" s="42"/>
      <c r="G48" s="42"/>
      <c r="H48" s="42"/>
      <c r="I48" s="42"/>
      <c r="J48" s="42"/>
      <c r="K48" s="42"/>
      <c r="L48" s="42"/>
      <c r="M48" s="43"/>
    </row>
    <row r="49" spans="2:13">
      <c r="B49" s="41"/>
      <c r="C49" s="42"/>
      <c r="D49" s="42"/>
      <c r="E49" s="42"/>
      <c r="F49" s="42"/>
      <c r="G49" s="42"/>
      <c r="H49" s="42"/>
      <c r="I49" s="42"/>
      <c r="J49" s="42"/>
      <c r="K49" s="42"/>
      <c r="L49" s="42"/>
      <c r="M49" s="43"/>
    </row>
    <row r="50" spans="2:13">
      <c r="B50" s="41"/>
      <c r="C50" s="42"/>
      <c r="D50" s="42"/>
      <c r="E50" s="42"/>
      <c r="F50" s="42"/>
      <c r="G50" s="42"/>
      <c r="H50" s="42"/>
      <c r="I50" s="42"/>
      <c r="J50" s="42"/>
      <c r="K50" s="42"/>
      <c r="L50" s="42"/>
      <c r="M50" s="43"/>
    </row>
    <row r="51" spans="2:13" ht="13.5" thickBot="1">
      <c r="B51" s="68"/>
      <c r="C51" s="69"/>
      <c r="D51" s="69"/>
      <c r="E51" s="69"/>
      <c r="F51" s="69"/>
      <c r="G51" s="69"/>
      <c r="H51" s="69"/>
      <c r="I51" s="69"/>
      <c r="J51" s="69"/>
      <c r="K51" s="69"/>
      <c r="L51" s="69"/>
      <c r="M51" s="84"/>
    </row>
    <row r="54" spans="2:13" ht="13.5" thickBot="1"/>
    <row r="55" spans="2:13">
      <c r="B55" s="89" t="s">
        <v>45</v>
      </c>
      <c r="C55" s="90"/>
      <c r="D55" s="90"/>
      <c r="E55" s="90"/>
      <c r="F55" s="90"/>
      <c r="G55" s="90"/>
      <c r="H55" s="90"/>
      <c r="I55" s="90"/>
      <c r="J55" s="90"/>
      <c r="K55" s="90"/>
      <c r="L55" s="90"/>
      <c r="M55" s="40"/>
    </row>
    <row r="56" spans="2:13">
      <c r="B56" s="41"/>
      <c r="C56" s="42"/>
      <c r="D56" s="42"/>
      <c r="E56" s="42"/>
      <c r="F56" s="42"/>
      <c r="G56" s="42"/>
      <c r="H56" s="42"/>
      <c r="I56" s="42"/>
      <c r="J56" s="42"/>
      <c r="K56" s="42"/>
      <c r="L56" s="42"/>
      <c r="M56" s="43"/>
    </row>
    <row r="57" spans="2:13">
      <c r="B57" s="66">
        <v>1</v>
      </c>
      <c r="C57" s="42" t="s">
        <v>92</v>
      </c>
      <c r="D57" s="42"/>
      <c r="E57" s="42"/>
      <c r="F57" s="42" t="s">
        <v>46</v>
      </c>
      <c r="G57" s="42"/>
      <c r="H57" s="42"/>
      <c r="I57" s="42"/>
      <c r="J57" s="42"/>
      <c r="K57" s="42"/>
      <c r="L57" s="42"/>
      <c r="M57" s="43"/>
    </row>
    <row r="58" spans="2:13">
      <c r="B58" s="66">
        <v>2</v>
      </c>
      <c r="C58" s="42"/>
      <c r="D58" s="42"/>
      <c r="E58" s="42"/>
      <c r="F58" s="42"/>
      <c r="G58" s="42"/>
      <c r="H58" s="42"/>
      <c r="I58" s="42"/>
      <c r="J58" s="42"/>
      <c r="K58" s="42"/>
      <c r="L58" s="42"/>
      <c r="M58" s="43"/>
    </row>
    <row r="59" spans="2:13">
      <c r="B59" s="66">
        <v>3</v>
      </c>
      <c r="C59" s="117" t="b">
        <f t="array" ref="C59">MAX(COUNTIF(Grün2,Grün2))&gt;1</f>
        <v>1</v>
      </c>
      <c r="D59" s="42"/>
      <c r="E59" s="42"/>
      <c r="F59" s="117" t="b">
        <f t="array" ref="F59">MAX({1;1;2;2;1})&gt;1</f>
        <v>1</v>
      </c>
      <c r="G59" s="42"/>
      <c r="H59" s="42"/>
      <c r="I59" s="42"/>
      <c r="J59" s="42"/>
      <c r="K59" s="42"/>
      <c r="L59" s="42"/>
      <c r="M59" s="43"/>
    </row>
    <row r="60" spans="2:13">
      <c r="B60" s="66">
        <v>3</v>
      </c>
      <c r="C60" s="42"/>
      <c r="D60" s="42"/>
      <c r="E60" s="42"/>
      <c r="F60" s="42"/>
      <c r="G60" s="42"/>
      <c r="H60" s="42"/>
      <c r="I60" s="42"/>
      <c r="J60" s="42"/>
      <c r="K60" s="42"/>
      <c r="L60" s="42"/>
      <c r="M60" s="43"/>
    </row>
    <row r="61" spans="2:13">
      <c r="B61" s="66">
        <v>5</v>
      </c>
      <c r="C61" s="42"/>
      <c r="D61" s="42"/>
      <c r="E61" s="42"/>
      <c r="F61" s="42"/>
      <c r="G61" s="42"/>
      <c r="H61" s="42"/>
      <c r="I61" s="42"/>
      <c r="J61" s="42"/>
      <c r="K61" s="42"/>
      <c r="L61" s="42"/>
      <c r="M61" s="43"/>
    </row>
    <row r="62" spans="2:13">
      <c r="B62" s="41"/>
      <c r="C62" s="42"/>
      <c r="D62" s="42"/>
      <c r="E62" s="42"/>
      <c r="F62" s="42"/>
      <c r="G62" s="42"/>
      <c r="H62" s="42"/>
      <c r="I62" s="42"/>
      <c r="J62" s="42"/>
      <c r="K62" s="42"/>
      <c r="L62" s="42"/>
      <c r="M62" s="43"/>
    </row>
    <row r="63" spans="2:13" ht="13.5" thickBot="1">
      <c r="B63" s="68"/>
      <c r="C63" s="69"/>
      <c r="D63" s="69"/>
      <c r="E63" s="69"/>
      <c r="F63" s="69"/>
      <c r="G63" s="69"/>
      <c r="H63" s="69"/>
      <c r="I63" s="69"/>
      <c r="J63" s="69"/>
      <c r="K63" s="69"/>
      <c r="L63" s="69"/>
      <c r="M63" s="84"/>
    </row>
    <row r="64" spans="2:13">
      <c r="C64" s="118"/>
    </row>
    <row r="65" spans="2:18">
      <c r="C65" s="118"/>
    </row>
    <row r="66" spans="2:18" ht="13.5" thickBot="1"/>
    <row r="67" spans="2:18">
      <c r="B67" s="89" t="s">
        <v>90</v>
      </c>
      <c r="C67" s="90"/>
      <c r="D67" s="90"/>
      <c r="E67" s="90"/>
      <c r="F67" s="90"/>
      <c r="G67" s="90"/>
      <c r="H67" s="90"/>
      <c r="I67" s="90"/>
      <c r="J67" s="90"/>
      <c r="K67" s="90"/>
      <c r="L67" s="90"/>
      <c r="M67" s="90"/>
      <c r="N67" s="90"/>
      <c r="O67" s="90"/>
      <c r="P67" s="90"/>
      <c r="Q67" s="90"/>
      <c r="R67" s="40"/>
    </row>
    <row r="68" spans="2:18">
      <c r="B68" s="41"/>
      <c r="C68" s="42"/>
      <c r="D68" s="42"/>
      <c r="E68" s="42"/>
      <c r="F68" s="42"/>
      <c r="G68" s="42"/>
      <c r="H68" s="42"/>
      <c r="I68" s="42"/>
      <c r="J68" s="42"/>
      <c r="K68" s="42"/>
      <c r="L68" s="42"/>
      <c r="M68" s="42"/>
      <c r="N68" s="42"/>
      <c r="O68" s="42"/>
      <c r="P68" s="42"/>
      <c r="Q68" s="42"/>
      <c r="R68" s="43"/>
    </row>
    <row r="69" spans="2:18">
      <c r="B69" s="119" t="str">
        <f>CHAR(64+ROW(A1))</f>
        <v>A</v>
      </c>
      <c r="C69" s="42" t="s">
        <v>91</v>
      </c>
      <c r="D69" s="42"/>
      <c r="E69" s="42"/>
      <c r="F69" s="42"/>
      <c r="G69" s="42" t="s">
        <v>47</v>
      </c>
      <c r="H69" s="42"/>
      <c r="I69" s="42"/>
      <c r="J69" s="42"/>
      <c r="K69" s="42" t="s">
        <v>48</v>
      </c>
      <c r="L69" s="42"/>
      <c r="M69" s="42"/>
      <c r="N69" s="42"/>
      <c r="O69" s="42"/>
      <c r="P69" s="42"/>
      <c r="Q69" s="42"/>
      <c r="R69" s="43"/>
    </row>
    <row r="70" spans="2:18">
      <c r="B70" s="120" t="str">
        <f>CHAR(64+ROW(A2))</f>
        <v>B</v>
      </c>
      <c r="C70" s="42"/>
      <c r="D70" s="42"/>
      <c r="E70" s="42"/>
      <c r="F70" s="42"/>
      <c r="G70" s="42"/>
      <c r="H70" s="42"/>
      <c r="I70" s="42"/>
      <c r="J70" s="42"/>
      <c r="K70" s="42"/>
      <c r="L70" s="42"/>
      <c r="M70" s="42"/>
      <c r="N70" s="42"/>
      <c r="O70" s="42"/>
      <c r="P70" s="42"/>
      <c r="Q70" s="42"/>
      <c r="R70" s="43"/>
    </row>
    <row r="71" spans="2:18">
      <c r="B71" s="120" t="str">
        <f>CHAR(64+ROW(A3))</f>
        <v>C</v>
      </c>
      <c r="C71" s="117">
        <f t="array" ref="C71">SUM(1/COUNTIF(Blau2,Blau2))</f>
        <v>9.0000000000000018</v>
      </c>
      <c r="D71" s="42"/>
      <c r="E71" s="42"/>
      <c r="F71" s="42"/>
      <c r="G71" s="117">
        <f t="array" ref="G71">SUM(1/{4;1;1;4;1;3;1;1;1;3;1;4;3;4})</f>
        <v>9.0000000000000018</v>
      </c>
      <c r="H71" s="42"/>
      <c r="I71" s="42"/>
      <c r="J71" s="42"/>
      <c r="K71" s="117">
        <f t="array" ref="K71">SUM({0.25;1;1;0.25;1;0.333333333333333;1;1;1;0.333333333333333;1;0.25;0.333333333333333;0.25})</f>
        <v>8.9999999999999982</v>
      </c>
      <c r="L71" s="42"/>
      <c r="M71" s="42"/>
      <c r="N71" s="42"/>
      <c r="O71" s="42"/>
      <c r="P71" s="42"/>
      <c r="Q71" s="42"/>
      <c r="R71" s="43"/>
    </row>
    <row r="72" spans="2:18">
      <c r="B72" s="119" t="s">
        <v>49</v>
      </c>
      <c r="C72" s="42"/>
      <c r="D72" s="42"/>
      <c r="E72" s="42"/>
      <c r="F72" s="42"/>
      <c r="G72" s="42"/>
      <c r="H72" s="42"/>
      <c r="I72" s="42"/>
      <c r="J72" s="42"/>
      <c r="K72" s="42"/>
      <c r="L72" s="42"/>
      <c r="M72" s="42"/>
      <c r="N72" s="42"/>
      <c r="O72" s="42"/>
      <c r="P72" s="42"/>
      <c r="Q72" s="42"/>
      <c r="R72" s="43"/>
    </row>
    <row r="73" spans="2:18">
      <c r="B73" s="120" t="str">
        <f>CHAR(64+ROW(A5))</f>
        <v>E</v>
      </c>
      <c r="C73" s="42"/>
      <c r="D73" s="42"/>
      <c r="E73" s="42"/>
      <c r="F73" s="42"/>
      <c r="G73" s="42"/>
      <c r="H73" s="42"/>
      <c r="I73" s="42"/>
      <c r="J73" s="42"/>
      <c r="K73" s="42"/>
      <c r="L73" s="42"/>
      <c r="M73" s="42"/>
      <c r="N73" s="42"/>
      <c r="O73" s="42"/>
      <c r="P73" s="42"/>
      <c r="Q73" s="42"/>
      <c r="R73" s="43"/>
    </row>
    <row r="74" spans="2:18">
      <c r="B74" s="121" t="str">
        <f>CHAR(64+ROW(A6))</f>
        <v>F</v>
      </c>
      <c r="C74" s="42"/>
      <c r="D74" s="42"/>
      <c r="E74" s="42"/>
      <c r="F74" s="42"/>
      <c r="G74" s="42"/>
      <c r="H74" s="42"/>
      <c r="I74" s="42"/>
      <c r="J74" s="42"/>
      <c r="K74" s="42"/>
      <c r="L74" s="42"/>
      <c r="M74" s="42"/>
      <c r="N74" s="42"/>
      <c r="O74" s="42"/>
      <c r="P74" s="42"/>
      <c r="Q74" s="42"/>
      <c r="R74" s="43"/>
    </row>
    <row r="75" spans="2:18">
      <c r="B75" s="120" t="str">
        <f>CHAR(64+ROW(A7))</f>
        <v>G</v>
      </c>
      <c r="C75" s="42"/>
      <c r="D75" s="42"/>
      <c r="E75" s="42"/>
      <c r="F75" s="42"/>
      <c r="G75" s="42"/>
      <c r="H75" s="42"/>
      <c r="I75" s="42"/>
      <c r="J75" s="42"/>
      <c r="K75" s="42"/>
      <c r="L75" s="42"/>
      <c r="M75" s="42"/>
      <c r="N75" s="42"/>
      <c r="O75" s="42"/>
      <c r="P75" s="42"/>
      <c r="Q75" s="42"/>
      <c r="R75" s="43"/>
    </row>
    <row r="76" spans="2:18">
      <c r="B76" s="120" t="str">
        <f>CHAR(64+ROW(A8))</f>
        <v>H</v>
      </c>
      <c r="C76" s="42"/>
      <c r="D76" s="42"/>
      <c r="E76" s="42"/>
      <c r="F76" s="42"/>
      <c r="G76" s="42"/>
      <c r="H76" s="42"/>
      <c r="I76" s="42"/>
      <c r="J76" s="42"/>
      <c r="K76" s="42"/>
      <c r="L76" s="42"/>
      <c r="M76" s="42"/>
      <c r="N76" s="42"/>
      <c r="O76" s="42"/>
      <c r="P76" s="42"/>
      <c r="Q76" s="42"/>
      <c r="R76" s="43"/>
    </row>
    <row r="77" spans="2:18">
      <c r="B77" s="120" t="str">
        <f>CHAR(64+ROW(A9))</f>
        <v>I</v>
      </c>
      <c r="C77" s="42"/>
      <c r="D77" s="42"/>
      <c r="E77" s="42"/>
      <c r="F77" s="42"/>
      <c r="G77" s="42"/>
      <c r="H77" s="42"/>
      <c r="I77" s="42"/>
      <c r="J77" s="42"/>
      <c r="K77" s="42"/>
      <c r="L77" s="42"/>
      <c r="M77" s="42"/>
      <c r="N77" s="42"/>
      <c r="O77" s="42"/>
      <c r="P77" s="42"/>
      <c r="Q77" s="42"/>
      <c r="R77" s="43"/>
    </row>
    <row r="78" spans="2:18">
      <c r="B78" s="121" t="s">
        <v>50</v>
      </c>
      <c r="C78" s="42"/>
      <c r="D78" s="42"/>
      <c r="E78" s="42"/>
      <c r="F78" s="42"/>
      <c r="G78" s="42"/>
      <c r="H78" s="42"/>
      <c r="I78" s="42"/>
      <c r="J78" s="42"/>
      <c r="K78" s="42"/>
      <c r="L78" s="42"/>
      <c r="M78" s="42"/>
      <c r="N78" s="42"/>
      <c r="O78" s="42"/>
      <c r="P78" s="42"/>
      <c r="Q78" s="42"/>
      <c r="R78" s="43"/>
    </row>
    <row r="79" spans="2:18">
      <c r="B79" s="120" t="str">
        <f>CHAR(64+ROW(A11))</f>
        <v>K</v>
      </c>
      <c r="C79" s="42"/>
      <c r="D79" s="42"/>
      <c r="E79" s="42"/>
      <c r="F79" s="42"/>
      <c r="G79" s="42"/>
      <c r="H79" s="42"/>
      <c r="I79" s="42"/>
      <c r="J79" s="42"/>
      <c r="K79" s="42"/>
      <c r="L79" s="42"/>
      <c r="M79" s="42"/>
      <c r="N79" s="42"/>
      <c r="O79" s="42"/>
      <c r="P79" s="42"/>
      <c r="Q79" s="42"/>
      <c r="R79" s="43"/>
    </row>
    <row r="80" spans="2:18">
      <c r="B80" s="119" t="s">
        <v>49</v>
      </c>
      <c r="C80" s="42"/>
      <c r="D80" s="42"/>
      <c r="E80" s="42"/>
      <c r="F80" s="42"/>
      <c r="G80" s="42"/>
      <c r="H80" s="42"/>
      <c r="I80" s="42"/>
      <c r="J80" s="42"/>
      <c r="K80" s="42"/>
      <c r="L80" s="42"/>
      <c r="M80" s="42"/>
      <c r="N80" s="42"/>
      <c r="O80" s="42"/>
      <c r="P80" s="42"/>
      <c r="Q80" s="42"/>
      <c r="R80" s="43"/>
    </row>
    <row r="81" spans="2:18">
      <c r="B81" s="121" t="s">
        <v>50</v>
      </c>
      <c r="C81" s="42"/>
      <c r="D81" s="42"/>
      <c r="E81" s="42"/>
      <c r="F81" s="42"/>
      <c r="G81" s="42"/>
      <c r="H81" s="42"/>
      <c r="I81" s="42"/>
      <c r="J81" s="42"/>
      <c r="K81" s="42"/>
      <c r="L81" s="42"/>
      <c r="M81" s="42"/>
      <c r="N81" s="42"/>
      <c r="O81" s="42"/>
      <c r="P81" s="42"/>
      <c r="Q81" s="42"/>
      <c r="R81" s="43"/>
    </row>
    <row r="82" spans="2:18" ht="13.5" thickBot="1">
      <c r="B82" s="122" t="s">
        <v>49</v>
      </c>
      <c r="C82" s="69"/>
      <c r="D82" s="69"/>
      <c r="E82" s="69"/>
      <c r="F82" s="69"/>
      <c r="G82" s="69"/>
      <c r="H82" s="69"/>
      <c r="I82" s="69"/>
      <c r="J82" s="69"/>
      <c r="K82" s="69"/>
      <c r="L82" s="69"/>
      <c r="M82" s="69"/>
      <c r="N82" s="69"/>
      <c r="O82" s="69"/>
      <c r="P82" s="69"/>
      <c r="Q82" s="69"/>
      <c r="R82" s="84"/>
    </row>
  </sheetData>
  <phoneticPr fontId="2" type="noConversion"/>
  <hyperlinks>
    <hyperlink ref="L1" r:id="rId1"/>
  </hyperlinks>
  <pageMargins left="0.78740157499999996" right="0.78740157499999996" top="0.984251969" bottom="0.984251969" header="0.4921259845" footer="0.4921259845"/>
  <pageSetup paperSize="9" orientation="portrait" horizontalDpi="4294967293" verticalDpi="0" r:id="rId2"/>
  <headerFooter alignWithMargins="0"/>
  <drawing r:id="rId3"/>
</worksheet>
</file>

<file path=xl/worksheets/sheet9.xml><?xml version="1.0" encoding="utf-8"?>
<worksheet xmlns="http://schemas.openxmlformats.org/spreadsheetml/2006/main" xmlns:r="http://schemas.openxmlformats.org/officeDocument/2006/relationships">
  <sheetPr codeName="Tabelle9"/>
  <dimension ref="B14:Q38"/>
  <sheetViews>
    <sheetView workbookViewId="0">
      <selection activeCell="C12" sqref="C12"/>
    </sheetView>
  </sheetViews>
  <sheetFormatPr baseColWidth="10" defaultRowHeight="12.75"/>
  <cols>
    <col min="1" max="1" width="2.28515625" customWidth="1"/>
    <col min="5" max="5" width="1.5703125" customWidth="1"/>
  </cols>
  <sheetData>
    <row r="14" spans="2:17" ht="13.5" thickBot="1"/>
    <row r="15" spans="2:17" ht="13.5" thickBot="1">
      <c r="B15" s="123" t="s">
        <v>93</v>
      </c>
      <c r="C15" s="124" t="s">
        <v>94</v>
      </c>
      <c r="D15" s="125" t="s">
        <v>51</v>
      </c>
      <c r="F15" s="89"/>
      <c r="G15" s="90"/>
      <c r="H15" s="90"/>
      <c r="I15" s="90"/>
      <c r="J15" s="90"/>
      <c r="K15" s="90"/>
      <c r="L15" s="90"/>
      <c r="M15" s="90"/>
      <c r="N15" s="90"/>
      <c r="O15" s="90"/>
      <c r="P15" s="90"/>
      <c r="Q15" s="40"/>
    </row>
    <row r="16" spans="2:17">
      <c r="B16" s="100" t="s">
        <v>52</v>
      </c>
      <c r="C16" s="100" t="s">
        <v>53</v>
      </c>
      <c r="D16" s="100">
        <v>23</v>
      </c>
      <c r="F16" s="41"/>
      <c r="G16" s="42"/>
      <c r="H16" s="42"/>
      <c r="I16" s="42"/>
      <c r="J16" s="42"/>
      <c r="K16" s="42"/>
      <c r="L16" s="42"/>
      <c r="M16" s="42"/>
      <c r="N16" s="42"/>
      <c r="O16" s="42"/>
      <c r="P16" s="42"/>
      <c r="Q16" s="43"/>
    </row>
    <row r="17" spans="2:17">
      <c r="B17" s="100" t="s">
        <v>52</v>
      </c>
      <c r="C17" s="100" t="s">
        <v>54</v>
      </c>
      <c r="D17" s="100">
        <v>3</v>
      </c>
      <c r="F17" s="41"/>
      <c r="G17" s="42"/>
      <c r="H17" s="42"/>
      <c r="I17" s="42"/>
      <c r="J17" s="42"/>
      <c r="K17" s="42"/>
      <c r="L17" s="42"/>
      <c r="M17" s="42"/>
      <c r="N17" s="42"/>
      <c r="O17" s="42"/>
      <c r="P17" s="42"/>
      <c r="Q17" s="43"/>
    </row>
    <row r="18" spans="2:17">
      <c r="B18" s="100" t="s">
        <v>52</v>
      </c>
      <c r="C18" s="100" t="s">
        <v>55</v>
      </c>
      <c r="D18" s="100">
        <v>354</v>
      </c>
      <c r="F18" s="41"/>
      <c r="G18" s="42"/>
      <c r="H18" s="42"/>
      <c r="I18" s="42"/>
      <c r="J18" s="42"/>
      <c r="K18" s="42"/>
      <c r="L18" s="42"/>
      <c r="M18" s="42"/>
      <c r="N18" s="42"/>
      <c r="O18" s="42"/>
      <c r="P18" s="42"/>
      <c r="Q18" s="43"/>
    </row>
    <row r="19" spans="2:17">
      <c r="B19" s="100" t="s">
        <v>52</v>
      </c>
      <c r="C19" s="100" t="s">
        <v>56</v>
      </c>
      <c r="D19" s="100">
        <v>44</v>
      </c>
      <c r="F19" s="41"/>
      <c r="G19" s="42"/>
      <c r="H19" s="42"/>
      <c r="I19" s="42"/>
      <c r="J19" s="42"/>
      <c r="K19" s="42"/>
      <c r="L19" s="42"/>
      <c r="M19" s="42"/>
      <c r="N19" s="42"/>
      <c r="O19" s="42"/>
      <c r="P19" s="42"/>
      <c r="Q19" s="43"/>
    </row>
    <row r="20" spans="2:17">
      <c r="B20" s="100" t="s">
        <v>52</v>
      </c>
      <c r="C20" s="100" t="s">
        <v>57</v>
      </c>
      <c r="D20" s="100">
        <v>56</v>
      </c>
      <c r="F20" s="41"/>
      <c r="G20" s="42"/>
      <c r="H20" s="42"/>
      <c r="I20" s="42"/>
      <c r="J20" s="42"/>
      <c r="K20" s="42"/>
      <c r="L20" s="42"/>
      <c r="M20" s="42"/>
      <c r="N20" s="42"/>
      <c r="O20" s="42"/>
      <c r="P20" s="42"/>
      <c r="Q20" s="43"/>
    </row>
    <row r="21" spans="2:17">
      <c r="B21" s="100" t="s">
        <v>58</v>
      </c>
      <c r="C21" s="100" t="s">
        <v>55</v>
      </c>
      <c r="D21" s="100">
        <v>456</v>
      </c>
      <c r="F21" s="41"/>
      <c r="G21" s="42"/>
      <c r="H21" s="42"/>
      <c r="I21" s="42"/>
      <c r="J21" s="42"/>
      <c r="K21" s="42"/>
      <c r="L21" s="42"/>
      <c r="M21" s="42"/>
      <c r="N21" s="42"/>
      <c r="O21" s="42"/>
      <c r="P21" s="42"/>
      <c r="Q21" s="43"/>
    </row>
    <row r="22" spans="2:17">
      <c r="B22" s="100" t="s">
        <v>58</v>
      </c>
      <c r="C22" s="100" t="s">
        <v>59</v>
      </c>
      <c r="D22" s="100">
        <v>557</v>
      </c>
      <c r="F22" s="41"/>
      <c r="G22" s="42"/>
      <c r="H22" s="42"/>
      <c r="I22" s="42"/>
      <c r="J22" s="42"/>
      <c r="K22" s="42"/>
      <c r="L22" s="42"/>
      <c r="M22" s="42"/>
      <c r="N22" s="42"/>
      <c r="O22" s="42"/>
      <c r="P22" s="42"/>
      <c r="Q22" s="43"/>
    </row>
    <row r="23" spans="2:17">
      <c r="B23" s="126" t="s">
        <v>58</v>
      </c>
      <c r="C23" s="127" t="s">
        <v>60</v>
      </c>
      <c r="D23" s="128">
        <v>5655</v>
      </c>
      <c r="F23" s="41"/>
      <c r="G23" s="42"/>
      <c r="H23" s="42"/>
      <c r="I23" s="42"/>
      <c r="J23" s="42"/>
      <c r="K23" s="42"/>
      <c r="L23" s="42"/>
      <c r="M23" s="42"/>
      <c r="N23" s="42"/>
      <c r="O23" s="42"/>
      <c r="P23" s="42"/>
      <c r="Q23" s="43"/>
    </row>
    <row r="24" spans="2:17">
      <c r="B24" s="100" t="s">
        <v>58</v>
      </c>
      <c r="C24" s="100" t="s">
        <v>61</v>
      </c>
      <c r="D24" s="100">
        <v>575</v>
      </c>
      <c r="F24" s="41"/>
      <c r="G24" s="42"/>
      <c r="H24" s="42"/>
      <c r="I24" s="42"/>
      <c r="J24" s="42"/>
      <c r="K24" s="42"/>
      <c r="L24" s="42"/>
      <c r="M24" s="42"/>
      <c r="N24" s="42"/>
      <c r="O24" s="42"/>
      <c r="P24" s="42"/>
      <c r="Q24" s="43"/>
    </row>
    <row r="25" spans="2:17">
      <c r="B25" s="100" t="s">
        <v>58</v>
      </c>
      <c r="C25" s="100" t="s">
        <v>62</v>
      </c>
      <c r="D25" s="100">
        <v>544</v>
      </c>
      <c r="F25" s="41"/>
      <c r="G25" s="42"/>
      <c r="H25" s="42"/>
      <c r="I25" s="42"/>
      <c r="J25" s="42"/>
      <c r="K25" s="42"/>
      <c r="L25" s="42"/>
      <c r="M25" s="42"/>
      <c r="N25" s="42"/>
      <c r="O25" s="42"/>
      <c r="P25" s="42"/>
      <c r="Q25" s="43"/>
    </row>
    <row r="26" spans="2:17">
      <c r="F26" s="41"/>
      <c r="G26" s="42"/>
      <c r="H26" s="42"/>
      <c r="I26" s="42"/>
      <c r="J26" s="42"/>
      <c r="K26" s="42"/>
      <c r="L26" s="42"/>
      <c r="M26" s="42"/>
      <c r="N26" s="42"/>
      <c r="O26" s="42"/>
      <c r="P26" s="42"/>
      <c r="Q26" s="43"/>
    </row>
    <row r="27" spans="2:17">
      <c r="B27" s="129" t="s">
        <v>63</v>
      </c>
      <c r="C27" s="129"/>
      <c r="F27" s="41"/>
      <c r="G27" s="42"/>
      <c r="H27" s="42"/>
      <c r="I27" s="42"/>
      <c r="J27" s="42"/>
      <c r="K27" s="42"/>
      <c r="L27" s="42"/>
      <c r="M27" s="42"/>
      <c r="N27" s="42"/>
      <c r="O27" s="42"/>
      <c r="P27" s="42"/>
      <c r="Q27" s="43"/>
    </row>
    <row r="28" spans="2:17" ht="13.5" thickBot="1">
      <c r="F28" s="41"/>
      <c r="G28" s="42"/>
      <c r="H28" s="42"/>
      <c r="I28" s="42"/>
      <c r="J28" s="42"/>
      <c r="K28" s="42"/>
      <c r="L28" s="42"/>
      <c r="M28" s="42"/>
      <c r="N28" s="42"/>
      <c r="O28" s="42"/>
      <c r="P28" s="42"/>
      <c r="Q28" s="43"/>
    </row>
    <row r="29" spans="2:17" ht="13.5" thickBot="1">
      <c r="B29" s="130" t="s">
        <v>58</v>
      </c>
      <c r="C29" s="131" t="s">
        <v>60</v>
      </c>
      <c r="F29" s="41"/>
      <c r="G29" s="42"/>
      <c r="H29" s="42"/>
      <c r="I29" s="42"/>
      <c r="J29" s="42"/>
      <c r="K29" s="42"/>
      <c r="L29" s="42"/>
      <c r="M29" s="42"/>
      <c r="N29" s="42"/>
      <c r="O29" s="42"/>
      <c r="P29" s="42"/>
      <c r="Q29" s="43"/>
    </row>
    <row r="30" spans="2:17" ht="13.5" thickBot="1">
      <c r="F30" s="41"/>
      <c r="G30" s="42"/>
      <c r="H30" s="42"/>
      <c r="I30" s="42"/>
      <c r="J30" s="42"/>
      <c r="K30" s="42"/>
      <c r="L30" s="42"/>
      <c r="M30" s="42"/>
      <c r="N30" s="42"/>
      <c r="O30" s="42"/>
      <c r="P30" s="42"/>
      <c r="Q30" s="43"/>
    </row>
    <row r="31" spans="2:17" ht="13.5" thickBot="1">
      <c r="B31" s="132" t="s">
        <v>64</v>
      </c>
      <c r="D31" s="133">
        <f t="array" ref="D31">INDEX(D16:D25,MATCH(B29&amp;C29,B16:B25&amp;C16:C25,0))</f>
        <v>5655</v>
      </c>
      <c r="F31" s="41" t="s">
        <v>65</v>
      </c>
      <c r="G31" s="42"/>
      <c r="H31" s="42"/>
      <c r="I31" s="42"/>
      <c r="J31" s="42"/>
      <c r="K31" s="42"/>
      <c r="L31" s="42"/>
      <c r="M31" s="42"/>
      <c r="N31" s="42"/>
      <c r="O31" s="42"/>
      <c r="P31" s="42"/>
      <c r="Q31" s="43"/>
    </row>
    <row r="32" spans="2:17">
      <c r="F32" s="41"/>
      <c r="G32" s="42"/>
      <c r="H32" s="42"/>
      <c r="I32" s="42"/>
      <c r="J32" s="42"/>
      <c r="K32" s="42"/>
      <c r="L32" s="42"/>
      <c r="M32" s="42"/>
      <c r="N32" s="42"/>
      <c r="O32" s="42"/>
      <c r="P32" s="42"/>
      <c r="Q32" s="43"/>
    </row>
    <row r="33" spans="6:17">
      <c r="F33" s="41" t="s">
        <v>66</v>
      </c>
      <c r="G33" s="42"/>
      <c r="H33" s="42"/>
      <c r="I33" s="42"/>
      <c r="J33" s="42"/>
      <c r="K33" s="42"/>
      <c r="L33" s="42"/>
      <c r="M33" s="42"/>
      <c r="N33" s="42"/>
      <c r="O33" s="42"/>
      <c r="P33" s="42"/>
      <c r="Q33" s="43"/>
    </row>
    <row r="34" spans="6:17">
      <c r="F34" s="41"/>
      <c r="G34" s="42"/>
      <c r="H34" s="42"/>
      <c r="I34" s="42"/>
      <c r="J34" s="42"/>
      <c r="K34" s="42"/>
      <c r="L34" s="42"/>
      <c r="M34" s="42"/>
      <c r="N34" s="42"/>
      <c r="O34" s="42"/>
      <c r="P34" s="42"/>
      <c r="Q34" s="43"/>
    </row>
    <row r="35" spans="6:17">
      <c r="F35" s="133">
        <f>MATCH(B29&amp;C29,{"HansSchmidt";"HansMeier";"HansSchulz ";"HansKaspar";"HansHerr";"FritzSchulz ";"FritzHofmann";"FritzKlein";"FritzPoll";"FritzKuhn"},0)</f>
        <v>8</v>
      </c>
      <c r="G35" s="42"/>
      <c r="H35" s="42"/>
      <c r="I35" s="42"/>
      <c r="J35" s="42"/>
      <c r="K35" s="42"/>
      <c r="L35" s="42"/>
      <c r="M35" s="42"/>
      <c r="N35" s="42"/>
      <c r="O35" s="42"/>
      <c r="P35" s="42"/>
      <c r="Q35" s="43"/>
    </row>
    <row r="36" spans="6:17">
      <c r="F36" s="41"/>
      <c r="G36" s="42"/>
      <c r="H36" s="42"/>
      <c r="I36" s="42"/>
      <c r="J36" s="42"/>
      <c r="K36" s="42"/>
      <c r="L36" s="42"/>
      <c r="M36" s="42"/>
      <c r="N36" s="42"/>
      <c r="O36" s="42"/>
      <c r="P36" s="42"/>
      <c r="Q36" s="43"/>
    </row>
    <row r="37" spans="6:17">
      <c r="F37" s="133">
        <f>INDEX(D16:D25,F35)</f>
        <v>5655</v>
      </c>
      <c r="G37" s="42"/>
      <c r="H37" s="42"/>
      <c r="I37" s="42"/>
      <c r="J37" s="42"/>
      <c r="K37" s="42"/>
      <c r="L37" s="42"/>
      <c r="M37" s="42"/>
      <c r="N37" s="42"/>
      <c r="O37" s="42"/>
      <c r="P37" s="42"/>
      <c r="Q37" s="43"/>
    </row>
    <row r="38" spans="6:17" ht="13.5" thickBot="1">
      <c r="F38" s="68"/>
      <c r="G38" s="69"/>
      <c r="H38" s="69"/>
      <c r="I38" s="69"/>
      <c r="J38" s="69"/>
      <c r="K38" s="69"/>
      <c r="L38" s="69"/>
      <c r="M38" s="69"/>
      <c r="N38" s="69"/>
      <c r="O38" s="69"/>
      <c r="P38" s="69"/>
      <c r="Q38" s="84"/>
    </row>
  </sheetData>
  <phoneticPr fontId="2" type="noConversion"/>
  <pageMargins left="0.78740157499999996" right="0.78740157499999996" top="0.984251969" bottom="0.984251969" header="0.4921259845" footer="0.4921259845"/>
  <headerFooter alignWithMargins="0"/>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14</vt:i4>
      </vt:variant>
    </vt:vector>
  </HeadingPairs>
  <TitlesOfParts>
    <vt:vector size="25" baseType="lpstr">
      <vt:lpstr>Allgemein</vt:lpstr>
      <vt:lpstr>MatrixKonstante</vt:lpstr>
      <vt:lpstr>FunktionZeileSpalte</vt:lpstr>
      <vt:lpstr>Zeile(Indirekt)</vt:lpstr>
      <vt:lpstr>N</vt:lpstr>
      <vt:lpstr>ZeichenVonRechts</vt:lpstr>
      <vt:lpstr>Mittelwert</vt:lpstr>
      <vt:lpstr>Vergleich</vt:lpstr>
      <vt:lpstr>Verketten</vt:lpstr>
      <vt:lpstr>Zeichenstrings</vt:lpstr>
      <vt:lpstr>Benutzte Zeile</vt:lpstr>
      <vt:lpstr>Bereich1</vt:lpstr>
      <vt:lpstr>Blau</vt:lpstr>
      <vt:lpstr>Blau2</vt:lpstr>
      <vt:lpstr>Braun</vt:lpstr>
      <vt:lpstr>Gelb</vt:lpstr>
      <vt:lpstr>Gelb2</vt:lpstr>
      <vt:lpstr>Grün</vt:lpstr>
      <vt:lpstr>Grün2</vt:lpstr>
      <vt:lpstr>Magenta</vt:lpstr>
      <vt:lpstr>Orange</vt:lpstr>
      <vt:lpstr>Range1</vt:lpstr>
      <vt:lpstr>Range2</vt:lpstr>
      <vt:lpstr>ZeichenVonRechts!xlfctmid</vt:lpstr>
      <vt:lpstr>Zahlen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Helmut Mittelbach</dc:creator>
  <cp:lastModifiedBy>Helmut</cp:lastModifiedBy>
  <dcterms:created xsi:type="dcterms:W3CDTF">2004-03-19T09:06:40Z</dcterms:created>
  <dcterms:modified xsi:type="dcterms:W3CDTF">2008-01-11T18:00:42Z</dcterms:modified>
</cp:coreProperties>
</file>